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kaityouhaigakusei\kekka\"/>
    </mc:Choice>
  </mc:AlternateContent>
  <xr:revisionPtr revIDLastSave="0" documentId="13_ncr:1_{AE000F5D-64DE-48BC-872B-A4FCF63ACDE5}" xr6:coauthVersionLast="45" xr6:coauthVersionMax="45" xr10:uidLastSave="{00000000-0000-0000-0000-000000000000}"/>
  <bookViews>
    <workbookView xWindow="-108" yWindow="-108" windowWidth="23256" windowHeight="12576" tabRatio="699" xr2:uid="{706E6BFF-6CB8-47E9-B1C2-14AB35C926DA}"/>
  </bookViews>
  <sheets>
    <sheet name="結果" sheetId="248" r:id="rId1"/>
    <sheet name="3月資格" sheetId="249" r:id="rId2"/>
    <sheet name="収支" sheetId="250" r:id="rId3"/>
  </sheets>
  <definedNames>
    <definedName name="_xlnm.Print_Area" localSheetId="1">'3月資格'!$A$1:$K$21</definedName>
    <definedName name="_xlnm.Print_Area" localSheetId="0">結果!$A$1:$AV$70</definedName>
    <definedName name="_xlnm.Print_Area" localSheetId="2">収支!$A$1:$Q$32</definedName>
  </definedNames>
  <calcPr calcId="191029"/>
</workbook>
</file>

<file path=xl/calcChain.xml><?xml version="1.0" encoding="utf-8"?>
<calcChain xmlns="http://schemas.openxmlformats.org/spreadsheetml/2006/main">
  <c r="E21" i="250" l="1"/>
  <c r="AY24" i="248"/>
  <c r="AY20" i="248" l="1"/>
  <c r="E13" i="250"/>
  <c r="F13" i="250"/>
  <c r="E18" i="250"/>
  <c r="AN64" i="248" l="1"/>
  <c r="AN65" i="248"/>
  <c r="AD65" i="248"/>
  <c r="AD61" i="248" l="1"/>
  <c r="AD62" i="248" s="1"/>
  <c r="T61" i="248"/>
  <c r="T62" i="248" s="1"/>
  <c r="D61" i="248"/>
  <c r="D62" i="248" s="1"/>
  <c r="D64" i="248" s="1"/>
  <c r="AO53" i="248"/>
  <c r="AO20" i="248"/>
  <c r="AS20" i="248"/>
  <c r="AO21" i="248"/>
  <c r="AO22" i="248"/>
  <c r="AS22" i="248"/>
  <c r="AO23" i="248"/>
  <c r="AO24" i="248"/>
  <c r="AS24" i="248"/>
  <c r="AO25" i="248"/>
  <c r="AO26" i="248"/>
  <c r="AS26" i="248"/>
  <c r="AO27" i="248"/>
  <c r="AO28" i="248"/>
  <c r="AS28" i="248"/>
  <c r="AO29" i="248"/>
  <c r="AO30" i="248"/>
  <c r="AS30" i="248"/>
  <c r="AO31" i="248"/>
  <c r="AO32" i="248"/>
  <c r="AS32" i="248"/>
  <c r="AO33" i="248"/>
  <c r="AO34" i="248"/>
  <c r="AS34" i="248"/>
  <c r="AO35" i="248"/>
  <c r="AN61" i="248" l="1"/>
  <c r="AN62" i="248" s="1"/>
  <c r="AD64" i="248"/>
  <c r="T64" i="248"/>
  <c r="AO59" i="248"/>
  <c r="AC59" i="248"/>
  <c r="S59" i="248"/>
  <c r="J59" i="248"/>
  <c r="AS58" i="248"/>
  <c r="AO58" i="248"/>
  <c r="AC58" i="248"/>
  <c r="S58" i="248"/>
  <c r="J58" i="248"/>
  <c r="AO57" i="248"/>
  <c r="AC57" i="248"/>
  <c r="S57" i="248"/>
  <c r="J57" i="248"/>
  <c r="AS56" i="248"/>
  <c r="AO56" i="248"/>
  <c r="AC56" i="248"/>
  <c r="S56" i="248"/>
  <c r="J56" i="248"/>
  <c r="AO55" i="248"/>
  <c r="AC55" i="248"/>
  <c r="S55" i="248"/>
  <c r="J55" i="248"/>
  <c r="AS54" i="248"/>
  <c r="AO54" i="248"/>
  <c r="AC54" i="248"/>
  <c r="S54" i="248"/>
  <c r="J54" i="248"/>
  <c r="AC53" i="248"/>
  <c r="S53" i="248"/>
  <c r="J53" i="248"/>
  <c r="AS52" i="248"/>
  <c r="AO52" i="248"/>
  <c r="AC52" i="248"/>
  <c r="S52" i="248"/>
  <c r="J52" i="248"/>
  <c r="AO51" i="248"/>
  <c r="AC51" i="248"/>
  <c r="S51" i="248"/>
  <c r="J51" i="248"/>
  <c r="AS50" i="248"/>
  <c r="AO50" i="248"/>
  <c r="AC50" i="248"/>
  <c r="S50" i="248"/>
  <c r="J50" i="248"/>
  <c r="AO49" i="248"/>
  <c r="AC49" i="248"/>
  <c r="S49" i="248"/>
  <c r="J49" i="248"/>
  <c r="AS48" i="248"/>
  <c r="AO48" i="248"/>
  <c r="AC48" i="248"/>
  <c r="S48" i="248"/>
  <c r="J48" i="248"/>
  <c r="AO47" i="248"/>
  <c r="AC47" i="248"/>
  <c r="S47" i="248"/>
  <c r="J47" i="248"/>
  <c r="AS46" i="248"/>
  <c r="AO46" i="248"/>
  <c r="AC46" i="248"/>
  <c r="S46" i="248"/>
  <c r="J46" i="248"/>
  <c r="AO45" i="248"/>
  <c r="AC45" i="248"/>
  <c r="S45" i="248"/>
  <c r="J45" i="248"/>
  <c r="AS44" i="248"/>
  <c r="AO44" i="248"/>
  <c r="AC44" i="248"/>
  <c r="S44" i="248"/>
  <c r="J44" i="248"/>
  <c r="AO43" i="248"/>
  <c r="AC43" i="248"/>
  <c r="S43" i="248"/>
  <c r="J43" i="248"/>
  <c r="AS42" i="248"/>
  <c r="AO42" i="248"/>
  <c r="AC42" i="248"/>
  <c r="S42" i="248"/>
  <c r="J42" i="248"/>
  <c r="AO41" i="248"/>
  <c r="AC41" i="248"/>
  <c r="S41" i="248"/>
  <c r="J41" i="248"/>
  <c r="AS40" i="248"/>
  <c r="AO40" i="248"/>
  <c r="AC40" i="248"/>
  <c r="S40" i="248"/>
  <c r="J40" i="248"/>
  <c r="AO39" i="248"/>
  <c r="AC39" i="248"/>
  <c r="S39" i="248"/>
  <c r="J39" i="248"/>
  <c r="AS38" i="248"/>
  <c r="AO38" i="248"/>
  <c r="AC38" i="248"/>
  <c r="S38" i="248"/>
  <c r="J38" i="248"/>
  <c r="AO37" i="248"/>
  <c r="AC37" i="248"/>
  <c r="S37" i="248"/>
  <c r="J37" i="248"/>
  <c r="AS36" i="248"/>
  <c r="AO36" i="248"/>
  <c r="AC36" i="248"/>
  <c r="S36" i="248"/>
  <c r="J36" i="248"/>
  <c r="AC35" i="248"/>
  <c r="S35" i="248"/>
  <c r="J35" i="248"/>
  <c r="AC34" i="248"/>
  <c r="S34" i="248"/>
  <c r="J34" i="248"/>
  <c r="AC33" i="248"/>
  <c r="S33" i="248"/>
  <c r="J33" i="248"/>
  <c r="AC32" i="248"/>
  <c r="S32" i="248"/>
  <c r="J32" i="248"/>
  <c r="AC31" i="248"/>
  <c r="S31" i="248"/>
  <c r="J31" i="248"/>
  <c r="AC30" i="248"/>
  <c r="S30" i="248"/>
  <c r="J30" i="248"/>
  <c r="AC29" i="248"/>
  <c r="S29" i="248"/>
  <c r="J29" i="248"/>
  <c r="AC28" i="248"/>
  <c r="S28" i="248"/>
  <c r="J28" i="248"/>
  <c r="AC27" i="248"/>
  <c r="S27" i="248"/>
  <c r="J27" i="248"/>
  <c r="AC26" i="248"/>
  <c r="S26" i="248"/>
  <c r="J26" i="248"/>
  <c r="AC25" i="248"/>
  <c r="S25" i="248"/>
  <c r="J25" i="248"/>
  <c r="AY27" i="248"/>
  <c r="AC24" i="248"/>
  <c r="S24" i="248"/>
  <c r="J24" i="248"/>
  <c r="AC23" i="248"/>
  <c r="S23" i="248"/>
  <c r="J23" i="248"/>
  <c r="AC22" i="248"/>
  <c r="S22" i="248"/>
  <c r="J22" i="248"/>
  <c r="AC21" i="248"/>
  <c r="S21" i="248"/>
  <c r="J21" i="248"/>
  <c r="AY21" i="248"/>
  <c r="AC20" i="248"/>
  <c r="S20" i="248"/>
  <c r="J20" i="248"/>
  <c r="AO19" i="248"/>
  <c r="AC19" i="248"/>
  <c r="S19" i="248"/>
  <c r="J19" i="248"/>
  <c r="AS18" i="248"/>
  <c r="AO18" i="248"/>
  <c r="AC18" i="248"/>
  <c r="S18" i="248"/>
  <c r="J18" i="248"/>
  <c r="AO17" i="248"/>
  <c r="AC17" i="248"/>
  <c r="S17" i="248"/>
  <c r="J17" i="248"/>
  <c r="AS16" i="248"/>
  <c r="AO16" i="248"/>
  <c r="AC16" i="248"/>
  <c r="S16" i="248"/>
  <c r="J16" i="248"/>
  <c r="AO15" i="248"/>
  <c r="AC15" i="248"/>
  <c r="S15" i="248"/>
  <c r="J15" i="248"/>
  <c r="AS14" i="248"/>
  <c r="AO14" i="248"/>
  <c r="AC14" i="248"/>
  <c r="S14" i="248"/>
  <c r="J14" i="248"/>
  <c r="AO13" i="248"/>
  <c r="AC13" i="248"/>
  <c r="S13" i="248"/>
  <c r="J13" i="248"/>
  <c r="AS12" i="248"/>
  <c r="AO12" i="248"/>
  <c r="AC12" i="248"/>
  <c r="S12" i="248"/>
  <c r="J12" i="248"/>
  <c r="AO11" i="248"/>
  <c r="AC11" i="248"/>
  <c r="S11" i="248"/>
  <c r="J11" i="248"/>
  <c r="AS10" i="248"/>
  <c r="AO10" i="248"/>
  <c r="AC10" i="248"/>
  <c r="S10" i="248"/>
  <c r="J10" i="248"/>
  <c r="AO9" i="248"/>
  <c r="AC9" i="248"/>
  <c r="S9" i="248"/>
  <c r="J9" i="248"/>
  <c r="AS8" i="248"/>
  <c r="AO8" i="248"/>
  <c r="AC8" i="248"/>
  <c r="S8" i="248"/>
  <c r="J8" i="248"/>
  <c r="AO7" i="248"/>
  <c r="AC7" i="248"/>
  <c r="S7" i="248"/>
  <c r="J7" i="248"/>
  <c r="AS6" i="248"/>
  <c r="AO6" i="248"/>
  <c r="AC6" i="248"/>
  <c r="S6" i="248"/>
  <c r="J6" i="248"/>
  <c r="AO5" i="248"/>
  <c r="AC5" i="248"/>
  <c r="S5" i="248"/>
  <c r="J5" i="248"/>
  <c r="AS4" i="248"/>
  <c r="AO4" i="248"/>
  <c r="AC4" i="248"/>
  <c r="S4" i="248"/>
  <c r="J4" i="248"/>
  <c r="D66" i="248" l="1"/>
  <c r="AH65" i="248"/>
  <c r="AQ63" i="248"/>
  <c r="AU63" i="248" s="1"/>
  <c r="T65" i="248" l="1"/>
  <c r="T66" i="248" s="1"/>
  <c r="AD66" i="248" s="1"/>
  <c r="AN66" i="248" s="1"/>
</calcChain>
</file>

<file path=xl/sharedStrings.xml><?xml version="1.0" encoding="utf-8"?>
<sst xmlns="http://schemas.openxmlformats.org/spreadsheetml/2006/main" count="1495" uniqueCount="219">
  <si>
    <t>保険</t>
    <rPh sb="0" eb="2">
      <t>ホケン</t>
    </rPh>
    <phoneticPr fontId="3"/>
  </si>
  <si>
    <t>左以外で</t>
    <rPh sb="0" eb="1">
      <t>ヒダリ</t>
    </rPh>
    <rPh sb="1" eb="3">
      <t>イガイ</t>
    </rPh>
    <phoneticPr fontId="3"/>
  </si>
  <si>
    <t>ｵｰﾌﾟﾝ
参加</t>
    <rPh sb="6" eb="8">
      <t>サンカ</t>
    </rPh>
    <phoneticPr fontId="3"/>
  </si>
  <si>
    <t>参加費</t>
    <rPh sb="0" eb="2">
      <t>サンカ</t>
    </rPh>
    <rPh sb="2" eb="3">
      <t>ヒ</t>
    </rPh>
    <phoneticPr fontId="3"/>
  </si>
  <si>
    <t>終了時刻</t>
    <rPh sb="0" eb="2">
      <t>シュウリョウ</t>
    </rPh>
    <rPh sb="2" eb="4">
      <t>ジコク</t>
    </rPh>
    <phoneticPr fontId="3"/>
  </si>
  <si>
    <t>開始時刻</t>
    <rPh sb="0" eb="2">
      <t>カイシ</t>
    </rPh>
    <rPh sb="2" eb="4">
      <t>ジコク</t>
    </rPh>
    <phoneticPr fontId="3"/>
  </si>
  <si>
    <t>消費時間</t>
    <rPh sb="0" eb="2">
      <t>ショウヒ</t>
    </rPh>
    <rPh sb="2" eb="4">
      <t>ジカン</t>
    </rPh>
    <phoneticPr fontId="3"/>
  </si>
  <si>
    <t>1ｹﾞｰﾑ時間</t>
    <rPh sb="5" eb="7">
      <t>ジカン</t>
    </rPh>
    <phoneticPr fontId="3"/>
  </si>
  <si>
    <t>1ｺｰﾄ当たり</t>
    <rPh sb="4" eb="5">
      <t>ア</t>
    </rPh>
    <phoneticPr fontId="3"/>
  </si>
  <si>
    <t>位</t>
    <rPh sb="0" eb="1">
      <t>イ</t>
    </rPh>
    <phoneticPr fontId="3"/>
  </si>
  <si>
    <t>③</t>
    <phoneticPr fontId="3"/>
  </si>
  <si>
    <t>あ</t>
    <phoneticPr fontId="3"/>
  </si>
  <si>
    <t>い</t>
    <phoneticPr fontId="3"/>
  </si>
  <si>
    <t>う</t>
    <phoneticPr fontId="3"/>
  </si>
  <si>
    <t>え</t>
    <phoneticPr fontId="3"/>
  </si>
  <si>
    <t>お</t>
    <phoneticPr fontId="3"/>
  </si>
  <si>
    <t>か</t>
    <phoneticPr fontId="3"/>
  </si>
  <si>
    <t>き</t>
    <phoneticPr fontId="3"/>
  </si>
  <si>
    <t>く</t>
    <phoneticPr fontId="3"/>
  </si>
  <si>
    <t>①</t>
    <phoneticPr fontId="3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</si>
  <si>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</si>
  <si>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</si>
  <si>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長原芽美</t>
    <rPh sb="0" eb="2">
      <t>ナガハラ</t>
    </rPh>
    <rPh sb="2" eb="3">
      <t>メ</t>
    </rPh>
    <rPh sb="3" eb="4">
      <t>ミ</t>
    </rPh>
    <phoneticPr fontId="3"/>
  </si>
  <si>
    <t>２１点</t>
    <phoneticPr fontId="3"/>
  </si>
  <si>
    <t>三木空翔</t>
    <rPh sb="0" eb="2">
      <t>ミキ</t>
    </rPh>
    <rPh sb="2" eb="3">
      <t>ソラ</t>
    </rPh>
    <rPh sb="3" eb="4">
      <t>ショウ</t>
    </rPh>
    <phoneticPr fontId="3"/>
  </si>
  <si>
    <t>ｹﾞｰﾑ数</t>
    <rPh sb="4" eb="5">
      <t>スウ</t>
    </rPh>
    <phoneticPr fontId="3"/>
  </si>
  <si>
    <t>※高校３年生は一般で</t>
    <rPh sb="1" eb="3">
      <t>コウコウ</t>
    </rPh>
    <rPh sb="4" eb="6">
      <t>ネンセイ</t>
    </rPh>
    <rPh sb="7" eb="9">
      <t>イッパン</t>
    </rPh>
    <phoneticPr fontId="3"/>
  </si>
  <si>
    <t>　参加自由。</t>
    <rPh sb="1" eb="3">
      <t>サンカ</t>
    </rPh>
    <rPh sb="3" eb="5">
      <t>ジユウ</t>
    </rPh>
    <phoneticPr fontId="3"/>
  </si>
  <si>
    <t>（学生大会の結果は関係なし）</t>
    <rPh sb="1" eb="3">
      <t>ガクセイ</t>
    </rPh>
    <rPh sb="3" eb="5">
      <t>タイカイ</t>
    </rPh>
    <rPh sb="6" eb="8">
      <t>ケッカ</t>
    </rPh>
    <rPh sb="9" eb="11">
      <t>カンケイ</t>
    </rPh>
    <phoneticPr fontId="3"/>
  </si>
  <si>
    <t>監督推薦枠１～２名程度</t>
    <rPh sb="0" eb="2">
      <t>カントク</t>
    </rPh>
    <rPh sb="2" eb="4">
      <t>スイセン</t>
    </rPh>
    <rPh sb="4" eb="5">
      <t>ワク</t>
    </rPh>
    <rPh sb="8" eb="9">
      <t>メイ</t>
    </rPh>
    <rPh sb="9" eb="11">
      <t>テイド</t>
    </rPh>
    <phoneticPr fontId="3"/>
  </si>
  <si>
    <t>④</t>
    <phoneticPr fontId="3"/>
  </si>
  <si>
    <t>最終順位</t>
    <rPh sb="0" eb="2">
      <t>サイシュウ</t>
    </rPh>
    <rPh sb="2" eb="4">
      <t>ジュンイ</t>
    </rPh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</si>
  <si>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</si>
  <si>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</si>
  <si>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</si>
  <si>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</si>
  <si>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賞</t>
    <rPh sb="0" eb="1">
      <t>ショウ</t>
    </rPh>
    <phoneticPr fontId="3"/>
  </si>
  <si>
    <t>賞品</t>
    <rPh sb="0" eb="2">
      <t>ショウヒン</t>
    </rPh>
    <phoneticPr fontId="3"/>
  </si>
  <si>
    <t>シャトル10本</t>
    <rPh sb="6" eb="7">
      <t>ホン</t>
    </rPh>
    <phoneticPr fontId="3"/>
  </si>
  <si>
    <t>②</t>
    <phoneticPr fontId="3"/>
  </si>
  <si>
    <t>新宮中
１</t>
    <rPh sb="0" eb="2">
      <t>シングウ</t>
    </rPh>
    <rPh sb="2" eb="3">
      <t>チュウ</t>
    </rPh>
    <phoneticPr fontId="3"/>
  </si>
  <si>
    <t>合田拳斗</t>
    <rPh sb="0" eb="2">
      <t>ゴウダ</t>
    </rPh>
    <rPh sb="2" eb="3">
      <t>ケン</t>
    </rPh>
    <rPh sb="3" eb="4">
      <t>ト</t>
    </rPh>
    <phoneticPr fontId="3"/>
  </si>
  <si>
    <t>山川慶翔</t>
    <rPh sb="0" eb="2">
      <t>ヤマカワ</t>
    </rPh>
    <rPh sb="2" eb="3">
      <t>ケイ</t>
    </rPh>
    <rPh sb="3" eb="4">
      <t>ショウ</t>
    </rPh>
    <phoneticPr fontId="3"/>
  </si>
  <si>
    <t>大西英翔</t>
    <rPh sb="0" eb="2">
      <t>オオニシ</t>
    </rPh>
    <rPh sb="2" eb="3">
      <t>エイ</t>
    </rPh>
    <rPh sb="3" eb="4">
      <t>ショウ</t>
    </rPh>
    <phoneticPr fontId="3"/>
  </si>
  <si>
    <t>檜垣楓花</t>
    <rPh sb="0" eb="2">
      <t>ヒガキ</t>
    </rPh>
    <rPh sb="2" eb="4">
      <t>フウカ</t>
    </rPh>
    <phoneticPr fontId="3"/>
  </si>
  <si>
    <t>檜垣潤</t>
    <rPh sb="0" eb="2">
      <t>ヒガキ</t>
    </rPh>
    <rPh sb="2" eb="3">
      <t>ジュン</t>
    </rPh>
    <phoneticPr fontId="3"/>
  </si>
  <si>
    <t>仙波史也</t>
    <rPh sb="0" eb="2">
      <t>センバ</t>
    </rPh>
    <rPh sb="2" eb="3">
      <t>シ</t>
    </rPh>
    <rPh sb="3" eb="4">
      <t>ヤ</t>
    </rPh>
    <phoneticPr fontId="3"/>
  </si>
  <si>
    <t>収入合計</t>
    <rPh sb="0" eb="2">
      <t>シュウニュウ</t>
    </rPh>
    <rPh sb="2" eb="4">
      <t>ゴウケイ</t>
    </rPh>
    <phoneticPr fontId="3"/>
  </si>
  <si>
    <t>体育館机等</t>
    <rPh sb="0" eb="3">
      <t>タイイクカン</t>
    </rPh>
    <rPh sb="3" eb="4">
      <t>ツクエ</t>
    </rPh>
    <rPh sb="4" eb="5">
      <t>トウ</t>
    </rPh>
    <phoneticPr fontId="3"/>
  </si>
  <si>
    <t>支出合計</t>
    <rPh sb="0" eb="2">
      <t>シシュツ</t>
    </rPh>
    <rPh sb="2" eb="4">
      <t>ゴウケイ</t>
    </rPh>
    <phoneticPr fontId="3"/>
  </si>
  <si>
    <t>Ｅ</t>
    <phoneticPr fontId="3"/>
  </si>
  <si>
    <t>Ｆ</t>
    <phoneticPr fontId="3"/>
  </si>
  <si>
    <t>Ｇ</t>
    <phoneticPr fontId="3"/>
  </si>
  <si>
    <t>１５点</t>
    <phoneticPr fontId="3"/>
  </si>
  <si>
    <t>Ｈ</t>
    <phoneticPr fontId="3"/>
  </si>
  <si>
    <t>Ｉ</t>
    <phoneticPr fontId="3"/>
  </si>
  <si>
    <t>Ｋ</t>
    <phoneticPr fontId="3"/>
  </si>
  <si>
    <t>Ｊ</t>
    <phoneticPr fontId="3"/>
  </si>
  <si>
    <t>土居高
１</t>
    <rPh sb="0" eb="2">
      <t>ドイ</t>
    </rPh>
    <rPh sb="2" eb="3">
      <t>ダカ</t>
    </rPh>
    <phoneticPr fontId="3"/>
  </si>
  <si>
    <t>新宮中
２</t>
    <rPh sb="0" eb="2">
      <t>シングウ</t>
    </rPh>
    <rPh sb="2" eb="3">
      <t>チュウ</t>
    </rPh>
    <phoneticPr fontId="3"/>
  </si>
  <si>
    <t>菅原凌賀</t>
    <rPh sb="0" eb="2">
      <t>スガワラ</t>
    </rPh>
    <rPh sb="2" eb="3">
      <t>リョウ</t>
    </rPh>
    <rPh sb="3" eb="4">
      <t>ガ</t>
    </rPh>
    <phoneticPr fontId="3"/>
  </si>
  <si>
    <t>眞鍋頼斗</t>
    <rPh sb="0" eb="2">
      <t>マナベ</t>
    </rPh>
    <rPh sb="2" eb="3">
      <t>ライ</t>
    </rPh>
    <rPh sb="3" eb="4">
      <t>ト</t>
    </rPh>
    <phoneticPr fontId="3"/>
  </si>
  <si>
    <t>新宮中
女１</t>
    <rPh sb="0" eb="2">
      <t>シングウ</t>
    </rPh>
    <rPh sb="2" eb="3">
      <t>チュウ</t>
    </rPh>
    <rPh sb="4" eb="5">
      <t>オンナ</t>
    </rPh>
    <phoneticPr fontId="3"/>
  </si>
  <si>
    <t>内田琴羽</t>
    <rPh sb="0" eb="2">
      <t>ウチダ</t>
    </rPh>
    <rPh sb="2" eb="3">
      <t>コト</t>
    </rPh>
    <rPh sb="3" eb="4">
      <t>ワ</t>
    </rPh>
    <phoneticPr fontId="3"/>
  </si>
  <si>
    <t>鈴木莉彩</t>
    <rPh sb="0" eb="2">
      <t>スズキ</t>
    </rPh>
    <rPh sb="2" eb="4">
      <t>リサ</t>
    </rPh>
    <phoneticPr fontId="3"/>
  </si>
  <si>
    <t>土居中
２</t>
    <rPh sb="0" eb="2">
      <t>ドイ</t>
    </rPh>
    <rPh sb="2" eb="3">
      <t>チュウ</t>
    </rPh>
    <phoneticPr fontId="3"/>
  </si>
  <si>
    <t>土居中
１</t>
    <rPh sb="0" eb="2">
      <t>ドイ</t>
    </rPh>
    <rPh sb="2" eb="3">
      <t>チュウ</t>
    </rPh>
    <phoneticPr fontId="3"/>
  </si>
  <si>
    <t>山内稜太</t>
    <rPh sb="0" eb="2">
      <t>ヤマウチ</t>
    </rPh>
    <rPh sb="2" eb="4">
      <t>リョウタ</t>
    </rPh>
    <phoneticPr fontId="3"/>
  </si>
  <si>
    <t>近藤靖宏</t>
    <rPh sb="0" eb="2">
      <t>コンドウ</t>
    </rPh>
    <rPh sb="2" eb="3">
      <t>ヤス</t>
    </rPh>
    <rPh sb="3" eb="4">
      <t>ヒロシ</t>
    </rPh>
    <phoneticPr fontId="3"/>
  </si>
  <si>
    <t>山内智世</t>
    <rPh sb="0" eb="1">
      <t>ヤマ</t>
    </rPh>
    <rPh sb="1" eb="2">
      <t>ウチ</t>
    </rPh>
    <rPh sb="2" eb="3">
      <t>トモ</t>
    </rPh>
    <rPh sb="3" eb="4">
      <t>セ</t>
    </rPh>
    <phoneticPr fontId="3"/>
  </si>
  <si>
    <t>内藤颯太</t>
    <rPh sb="0" eb="2">
      <t>ナイトウ</t>
    </rPh>
    <rPh sb="2" eb="4">
      <t>ソウタ</t>
    </rPh>
    <phoneticPr fontId="3"/>
  </si>
  <si>
    <t>近藤慎之介</t>
    <rPh sb="0" eb="2">
      <t>コンドウ</t>
    </rPh>
    <rPh sb="2" eb="5">
      <t>シンノスケ</t>
    </rPh>
    <phoneticPr fontId="3"/>
  </si>
  <si>
    <t>大石修伍</t>
    <rPh sb="0" eb="2">
      <t>オオイシ</t>
    </rPh>
    <rPh sb="2" eb="3">
      <t>オサム</t>
    </rPh>
    <rPh sb="3" eb="4">
      <t>ゴ</t>
    </rPh>
    <phoneticPr fontId="3"/>
  </si>
  <si>
    <t>池内一優</t>
    <rPh sb="0" eb="4">
      <t>イケウチイチユウ</t>
    </rPh>
    <phoneticPr fontId="3"/>
  </si>
  <si>
    <t>猪川ももか</t>
    <rPh sb="0" eb="2">
      <t>イノカワ</t>
    </rPh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</si>
  <si>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</si>
  <si>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</si>
  <si>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</si>
  <si>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</si>
  <si>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</si>
  <si>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</si>
  <si>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</si>
  <si>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⑫</t>
    <phoneticPr fontId="3"/>
  </si>
  <si>
    <t>⑬</t>
    <phoneticPr fontId="3"/>
  </si>
  <si>
    <t>⑭</t>
    <phoneticPr fontId="3"/>
  </si>
  <si>
    <t>け</t>
    <phoneticPr fontId="3"/>
  </si>
  <si>
    <t>こ</t>
    <phoneticPr fontId="3"/>
  </si>
  <si>
    <t>さ</t>
    <phoneticPr fontId="3"/>
  </si>
  <si>
    <t>し</t>
    <phoneticPr fontId="3"/>
  </si>
  <si>
    <t>す</t>
    <phoneticPr fontId="3"/>
  </si>
  <si>
    <t>せ</t>
    <phoneticPr fontId="3"/>
  </si>
  <si>
    <t>1位</t>
    <rPh sb="1" eb="2">
      <t>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</si>
  <si>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</si>
  <si>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</si>
  <si>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4位</t>
    <rPh sb="1" eb="2">
      <t>イ</t>
    </rPh>
    <phoneticPr fontId="3"/>
  </si>
  <si>
    <t>Ｌ</t>
    <phoneticPr fontId="3"/>
  </si>
  <si>
    <t>Ｍ</t>
    <phoneticPr fontId="3"/>
  </si>
  <si>
    <t>Ｎ</t>
    <phoneticPr fontId="3"/>
  </si>
  <si>
    <t>-</t>
    <phoneticPr fontId="3"/>
  </si>
  <si>
    <t>１位</t>
    <rPh sb="1" eb="2">
      <t>イ</t>
    </rPh>
    <phoneticPr fontId="3"/>
  </si>
  <si>
    <t>２位</t>
    <rPh sb="1" eb="2">
      <t>イ</t>
    </rPh>
    <phoneticPr fontId="3"/>
  </si>
  <si>
    <t>３位</t>
    <rPh sb="1" eb="2">
      <t>イ</t>
    </rPh>
    <phoneticPr fontId="3"/>
  </si>
  <si>
    <t>４位</t>
    <rPh sb="1" eb="2">
      <t>イ</t>
    </rPh>
    <phoneticPr fontId="3"/>
  </si>
  <si>
    <t>５位</t>
    <rPh sb="1" eb="2">
      <t>イ</t>
    </rPh>
    <phoneticPr fontId="3"/>
  </si>
  <si>
    <t>６位</t>
    <rPh sb="1" eb="2">
      <t>イ</t>
    </rPh>
    <phoneticPr fontId="3"/>
  </si>
  <si>
    <t>７位</t>
    <rPh sb="1" eb="2">
      <t>イ</t>
    </rPh>
    <phoneticPr fontId="3"/>
  </si>
  <si>
    <t>８位</t>
    <rPh sb="1" eb="2">
      <t>イ</t>
    </rPh>
    <phoneticPr fontId="3"/>
  </si>
  <si>
    <t>９位</t>
    <rPh sb="1" eb="2">
      <t>イ</t>
    </rPh>
    <phoneticPr fontId="3"/>
  </si>
  <si>
    <t>１０位</t>
    <rPh sb="2" eb="3">
      <t>イ</t>
    </rPh>
    <phoneticPr fontId="3"/>
  </si>
  <si>
    <t>１１位</t>
    <rPh sb="2" eb="3">
      <t>イ</t>
    </rPh>
    <phoneticPr fontId="3"/>
  </si>
  <si>
    <t>１２位</t>
    <rPh sb="2" eb="3">
      <t>イ</t>
    </rPh>
    <phoneticPr fontId="3"/>
  </si>
  <si>
    <t>１３位</t>
    <rPh sb="2" eb="3">
      <t>イ</t>
    </rPh>
    <phoneticPr fontId="3"/>
  </si>
  <si>
    <t>１４位</t>
    <rPh sb="2" eb="3">
      <t>イ</t>
    </rPh>
    <phoneticPr fontId="3"/>
  </si>
  <si>
    <t>１５位</t>
    <rPh sb="2" eb="3">
      <t>イ</t>
    </rPh>
    <phoneticPr fontId="3"/>
  </si>
  <si>
    <t>昼食
（30分）</t>
    <rPh sb="0" eb="2">
      <t>チュウショク</t>
    </rPh>
    <rPh sb="6" eb="7">
      <t>フン</t>
    </rPh>
    <phoneticPr fontId="3"/>
  </si>
  <si>
    <t>坂上想磨</t>
    <rPh sb="0" eb="2">
      <t>サカウエ</t>
    </rPh>
    <rPh sb="2" eb="3">
      <t>ソウ</t>
    </rPh>
    <rPh sb="3" eb="4">
      <t>マ</t>
    </rPh>
    <phoneticPr fontId="3"/>
  </si>
  <si>
    <t>清水雄陽</t>
    <rPh sb="0" eb="2">
      <t>シミズ</t>
    </rPh>
    <rPh sb="2" eb="3">
      <t>オス</t>
    </rPh>
    <rPh sb="3" eb="4">
      <t>ヨウ</t>
    </rPh>
    <phoneticPr fontId="3"/>
  </si>
  <si>
    <t>尾﨑葉太</t>
    <rPh sb="0" eb="2">
      <t>オザキ</t>
    </rPh>
    <rPh sb="2" eb="3">
      <t>ハ</t>
    </rPh>
    <rPh sb="3" eb="4">
      <t>フト</t>
    </rPh>
    <phoneticPr fontId="3"/>
  </si>
  <si>
    <t>白石泰雅</t>
    <rPh sb="0" eb="2">
      <t>シライシ</t>
    </rPh>
    <rPh sb="2" eb="3">
      <t>タイ</t>
    </rPh>
    <rPh sb="3" eb="4">
      <t>ガ</t>
    </rPh>
    <phoneticPr fontId="3"/>
  </si>
  <si>
    <t>川上俊満</t>
    <rPh sb="0" eb="2">
      <t>カワカミ</t>
    </rPh>
    <rPh sb="2" eb="4">
      <t>トシミツ</t>
    </rPh>
    <phoneticPr fontId="3"/>
  </si>
  <si>
    <t>河村侑吾</t>
    <rPh sb="0" eb="2">
      <t>カワムラ</t>
    </rPh>
    <rPh sb="2" eb="4">
      <t>ユウゴ</t>
    </rPh>
    <phoneticPr fontId="3"/>
  </si>
  <si>
    <t>森實将斗</t>
    <rPh sb="0" eb="2">
      <t>モリザネ</t>
    </rPh>
    <rPh sb="2" eb="3">
      <t>ショウ</t>
    </rPh>
    <rPh sb="3" eb="4">
      <t>ト</t>
    </rPh>
    <phoneticPr fontId="3"/>
  </si>
  <si>
    <t>大岡瑠雅</t>
    <rPh sb="0" eb="2">
      <t>オオオカ</t>
    </rPh>
    <rPh sb="2" eb="3">
      <t>リュウ</t>
    </rPh>
    <rPh sb="3" eb="4">
      <t>ガ</t>
    </rPh>
    <phoneticPr fontId="3"/>
  </si>
  <si>
    <t>山中愁智</t>
    <rPh sb="0" eb="2">
      <t>ヤマナカ</t>
    </rPh>
    <rPh sb="2" eb="3">
      <t>シュウ</t>
    </rPh>
    <rPh sb="3" eb="4">
      <t>チ</t>
    </rPh>
    <phoneticPr fontId="3"/>
  </si>
  <si>
    <t>石水玲珈</t>
    <rPh sb="0" eb="2">
      <t>イシミズ</t>
    </rPh>
    <rPh sb="2" eb="3">
      <t>レイ</t>
    </rPh>
    <rPh sb="3" eb="4">
      <t>ケ</t>
    </rPh>
    <phoneticPr fontId="3"/>
  </si>
  <si>
    <t>近藤春音</t>
    <rPh sb="0" eb="2">
      <t>コンドウ</t>
    </rPh>
    <rPh sb="2" eb="3">
      <t>ハル</t>
    </rPh>
    <rPh sb="3" eb="4">
      <t>ネ</t>
    </rPh>
    <phoneticPr fontId="3"/>
  </si>
  <si>
    <t>山中咲穂</t>
    <rPh sb="0" eb="2">
      <t>ヤマナカ</t>
    </rPh>
    <rPh sb="2" eb="3">
      <t>サキ</t>
    </rPh>
    <rPh sb="3" eb="4">
      <t>ホ</t>
    </rPh>
    <phoneticPr fontId="3"/>
  </si>
  <si>
    <t>滝本美玲</t>
    <rPh sb="0" eb="2">
      <t>タキモト</t>
    </rPh>
    <rPh sb="2" eb="3">
      <t>ミ</t>
    </rPh>
    <rPh sb="3" eb="4">
      <t>レイ</t>
    </rPh>
    <phoneticPr fontId="3"/>
  </si>
  <si>
    <t>合田光玲</t>
    <rPh sb="0" eb="2">
      <t>ゴウダ</t>
    </rPh>
    <rPh sb="2" eb="3">
      <t>ヒカル</t>
    </rPh>
    <rPh sb="3" eb="4">
      <t>レイ</t>
    </rPh>
    <phoneticPr fontId="3"/>
  </si>
  <si>
    <t>安部璃桜</t>
    <rPh sb="0" eb="2">
      <t>アベ</t>
    </rPh>
    <rPh sb="2" eb="3">
      <t>リ</t>
    </rPh>
    <rPh sb="3" eb="4">
      <t>サクラ</t>
    </rPh>
    <phoneticPr fontId="3"/>
  </si>
  <si>
    <t>加地遥</t>
    <rPh sb="0" eb="2">
      <t>カジ</t>
    </rPh>
    <rPh sb="2" eb="3">
      <t>ハルカ</t>
    </rPh>
    <phoneticPr fontId="3"/>
  </si>
  <si>
    <t>尾藤陽向</t>
    <rPh sb="0" eb="2">
      <t>ビトウ</t>
    </rPh>
    <rPh sb="2" eb="4">
      <t>ヒナタ</t>
    </rPh>
    <phoneticPr fontId="3"/>
  </si>
  <si>
    <t>新宮中
３</t>
    <rPh sb="0" eb="2">
      <t>シングウ</t>
    </rPh>
    <rPh sb="2" eb="3">
      <t>チュウ</t>
    </rPh>
    <phoneticPr fontId="3"/>
  </si>
  <si>
    <t>大西右恭</t>
    <rPh sb="0" eb="2">
      <t>オオニシ</t>
    </rPh>
    <rPh sb="2" eb="3">
      <t>ミギ</t>
    </rPh>
    <rPh sb="3" eb="4">
      <t>キョウ</t>
    </rPh>
    <phoneticPr fontId="3"/>
  </si>
  <si>
    <t>鎌田晴</t>
    <rPh sb="0" eb="2">
      <t>カマタ</t>
    </rPh>
    <rPh sb="2" eb="3">
      <t>ハル</t>
    </rPh>
    <phoneticPr fontId="3"/>
  </si>
  <si>
    <t>髙橋優空</t>
    <rPh sb="0" eb="2">
      <t>タカハシ</t>
    </rPh>
    <rPh sb="2" eb="3">
      <t>ユウ</t>
    </rPh>
    <rPh sb="3" eb="4">
      <t>ソラ</t>
    </rPh>
    <phoneticPr fontId="3"/>
  </si>
  <si>
    <t>土居高
２</t>
    <rPh sb="0" eb="2">
      <t>ドイ</t>
    </rPh>
    <rPh sb="2" eb="3">
      <t>ダカ</t>
    </rPh>
    <phoneticPr fontId="3"/>
  </si>
  <si>
    <t>梶田季桜</t>
    <rPh sb="0" eb="2">
      <t>カジタ</t>
    </rPh>
    <rPh sb="2" eb="3">
      <t>キ</t>
    </rPh>
    <rPh sb="3" eb="4">
      <t>サクラ</t>
    </rPh>
    <phoneticPr fontId="3"/>
  </si>
  <si>
    <t>眞鍋瑠</t>
    <rPh sb="0" eb="2">
      <t>マナベ</t>
    </rPh>
    <rPh sb="2" eb="3">
      <t>リュウ</t>
    </rPh>
    <phoneticPr fontId="3"/>
  </si>
  <si>
    <t>岩間丹里</t>
    <rPh sb="0" eb="2">
      <t>イワマ</t>
    </rPh>
    <rPh sb="2" eb="3">
      <t>タン</t>
    </rPh>
    <rPh sb="3" eb="4">
      <t>リ</t>
    </rPh>
    <phoneticPr fontId="3"/>
  </si>
  <si>
    <t>杉尾咲弥</t>
    <rPh sb="0" eb="2">
      <t>スギオ</t>
    </rPh>
    <rPh sb="2" eb="3">
      <t>サ</t>
    </rPh>
    <rPh sb="3" eb="4">
      <t>ヤ</t>
    </rPh>
    <phoneticPr fontId="3"/>
  </si>
  <si>
    <t>大西七星</t>
    <rPh sb="0" eb="2">
      <t>オオニシ</t>
    </rPh>
    <rPh sb="2" eb="4">
      <t>シチセイ</t>
    </rPh>
    <phoneticPr fontId="3"/>
  </si>
  <si>
    <t>小西怜良</t>
    <rPh sb="0" eb="2">
      <t>コニシ</t>
    </rPh>
    <rPh sb="2" eb="3">
      <t>レイ</t>
    </rPh>
    <rPh sb="3" eb="4">
      <t>ヨ</t>
    </rPh>
    <phoneticPr fontId="3"/>
  </si>
  <si>
    <t>眞鍋小春</t>
    <rPh sb="0" eb="2">
      <t>マナベ</t>
    </rPh>
    <rPh sb="2" eb="4">
      <t>コハル</t>
    </rPh>
    <phoneticPr fontId="3"/>
  </si>
  <si>
    <t>續木友葵</t>
    <phoneticPr fontId="3"/>
  </si>
  <si>
    <t>三島西中
女３</t>
    <rPh sb="0" eb="2">
      <t>ミシマ</t>
    </rPh>
    <rPh sb="2" eb="3">
      <t>ニシ</t>
    </rPh>
    <rPh sb="3" eb="4">
      <t>チュウ</t>
    </rPh>
    <rPh sb="5" eb="6">
      <t>オンナ</t>
    </rPh>
    <phoneticPr fontId="3"/>
  </si>
  <si>
    <t>篠永彩実</t>
    <rPh sb="0" eb="2">
      <t>シノナガ</t>
    </rPh>
    <rPh sb="2" eb="3">
      <t>サイ</t>
    </rPh>
    <rPh sb="3" eb="4">
      <t>ミ</t>
    </rPh>
    <phoneticPr fontId="3"/>
  </si>
  <si>
    <t>長津小
４</t>
    <rPh sb="0" eb="2">
      <t>ナガツ</t>
    </rPh>
    <rPh sb="2" eb="3">
      <t>ショウ</t>
    </rPh>
    <phoneticPr fontId="3"/>
  </si>
  <si>
    <t>續木蒼馬</t>
    <rPh sb="0" eb="2">
      <t>ツヅキ</t>
    </rPh>
    <rPh sb="2" eb="4">
      <t>ソウマ</t>
    </rPh>
    <phoneticPr fontId="2"/>
  </si>
  <si>
    <t>篠原康輔</t>
    <rPh sb="0" eb="2">
      <t>シノハラ</t>
    </rPh>
    <rPh sb="2" eb="3">
      <t>ヤス</t>
    </rPh>
    <rPh sb="3" eb="4">
      <t>スケ</t>
    </rPh>
    <phoneticPr fontId="3"/>
  </si>
  <si>
    <t>篠原多輝</t>
    <rPh sb="0" eb="2">
      <t>シノハラ</t>
    </rPh>
    <rPh sb="2" eb="3">
      <t>タ</t>
    </rPh>
    <rPh sb="3" eb="4">
      <t>テル</t>
    </rPh>
    <phoneticPr fontId="3"/>
  </si>
  <si>
    <t>土居高
女１</t>
    <rPh sb="0" eb="2">
      <t>ドイ</t>
    </rPh>
    <rPh sb="2" eb="3">
      <t>ダカ</t>
    </rPh>
    <rPh sb="4" eb="5">
      <t>オンナ</t>
    </rPh>
    <phoneticPr fontId="3"/>
  </si>
  <si>
    <t>近藤康太</t>
    <rPh sb="0" eb="2">
      <t>コンドウ</t>
    </rPh>
    <rPh sb="2" eb="4">
      <t>コウタ</t>
    </rPh>
    <phoneticPr fontId="3"/>
  </si>
  <si>
    <t>新宮中
女２</t>
    <rPh sb="0" eb="2">
      <t>シングウ</t>
    </rPh>
    <rPh sb="2" eb="3">
      <t>チュウ</t>
    </rPh>
    <rPh sb="4" eb="5">
      <t>オンナ</t>
    </rPh>
    <phoneticPr fontId="3"/>
  </si>
  <si>
    <t>土居高
女２</t>
    <rPh sb="0" eb="2">
      <t>ドイ</t>
    </rPh>
    <rPh sb="2" eb="3">
      <t>ダカ</t>
    </rPh>
    <rPh sb="4" eb="5">
      <t>オンナ</t>
    </rPh>
    <phoneticPr fontId="3"/>
  </si>
  <si>
    <t>-</t>
  </si>
  <si>
    <t>Ｍ</t>
  </si>
  <si>
    <t>Ｎ</t>
  </si>
  <si>
    <t>續木飛亜</t>
    <rPh sb="0" eb="2">
      <t>ツヅキ</t>
    </rPh>
    <rPh sb="2" eb="3">
      <t>ト</t>
    </rPh>
    <rPh sb="3" eb="4">
      <t>ア</t>
    </rPh>
    <phoneticPr fontId="3"/>
  </si>
  <si>
    <t>川之江高女１</t>
    <rPh sb="0" eb="3">
      <t>カワノエ</t>
    </rPh>
    <rPh sb="3" eb="4">
      <t>ダカ</t>
    </rPh>
    <rPh sb="4" eb="5">
      <t>オンナ</t>
    </rPh>
    <phoneticPr fontId="3"/>
  </si>
  <si>
    <t>三島南中女２</t>
    <rPh sb="0" eb="2">
      <t>ミシマ</t>
    </rPh>
    <rPh sb="2" eb="3">
      <t>ミナミ</t>
    </rPh>
    <rPh sb="3" eb="4">
      <t>チュウ</t>
    </rPh>
    <rPh sb="4" eb="5">
      <t>オンナ</t>
    </rPh>
    <phoneticPr fontId="3"/>
  </si>
  <si>
    <t>川之江小４</t>
    <rPh sb="0" eb="3">
      <t>カワノエ</t>
    </rPh>
    <rPh sb="3" eb="4">
      <t>ショウ</t>
    </rPh>
    <phoneticPr fontId="3"/>
  </si>
  <si>
    <t>眞鍋浩二</t>
    <rPh sb="0" eb="2">
      <t>マナベ</t>
    </rPh>
    <rPh sb="2" eb="4">
      <t>コウジ</t>
    </rPh>
    <phoneticPr fontId="4"/>
  </si>
  <si>
    <t>Ａ</t>
  </si>
  <si>
    <t>Ｂ</t>
  </si>
  <si>
    <t>Ｃ</t>
  </si>
  <si>
    <t>Ｄ</t>
  </si>
  <si>
    <t>Ｅ</t>
  </si>
  <si>
    <t>Ｆ</t>
  </si>
  <si>
    <t>Ｇ</t>
  </si>
  <si>
    <t>Ｈ</t>
  </si>
  <si>
    <t>Ｉ</t>
  </si>
  <si>
    <t>Ｊ</t>
  </si>
  <si>
    <t>Ｋ</t>
  </si>
  <si>
    <t>Ｌ</t>
  </si>
  <si>
    <t>⑨</t>
  </si>
  <si>
    <t>⑩</t>
  </si>
  <si>
    <t>川之江小６</t>
    <rPh sb="0" eb="3">
      <t>カワノエ</t>
    </rPh>
    <rPh sb="3" eb="4">
      <t>ショウ</t>
    </rPh>
    <phoneticPr fontId="3"/>
  </si>
  <si>
    <t>R2.12.13（日）第9回会長杯市内学生シングルス普及大会＆教室　（56名）</t>
    <rPh sb="11" eb="12">
      <t>ダイ</t>
    </rPh>
    <rPh sb="13" eb="14">
      <t>カイ</t>
    </rPh>
    <rPh sb="14" eb="16">
      <t>カイチョウ</t>
    </rPh>
    <rPh sb="16" eb="17">
      <t>ハイ</t>
    </rPh>
    <rPh sb="17" eb="19">
      <t>シナイ</t>
    </rPh>
    <rPh sb="19" eb="21">
      <t>ガクセイ</t>
    </rPh>
    <rPh sb="26" eb="28">
      <t>フキュウ</t>
    </rPh>
    <rPh sb="28" eb="30">
      <t>タイカイ</t>
    </rPh>
    <rPh sb="31" eb="33">
      <t>キョウシツ</t>
    </rPh>
    <rPh sb="37" eb="38">
      <t>メイ</t>
    </rPh>
    <phoneticPr fontId="3"/>
  </si>
  <si>
    <t>池内義幸</t>
    <rPh sb="0" eb="2">
      <t>イケウチ</t>
    </rPh>
    <rPh sb="2" eb="4">
      <t>ヨシユキ</t>
    </rPh>
    <phoneticPr fontId="3"/>
  </si>
  <si>
    <t>大西仁美</t>
    <rPh sb="0" eb="2">
      <t>オオニシ</t>
    </rPh>
    <rPh sb="2" eb="4">
      <t>ヒトミ</t>
    </rPh>
    <phoneticPr fontId="3"/>
  </si>
  <si>
    <t>9:00～9:25説明。</t>
    <rPh sb="9" eb="11">
      <t>セツメイ</t>
    </rPh>
    <phoneticPr fontId="3"/>
  </si>
  <si>
    <t>10:35～11:05昼食。</t>
    <rPh sb="11" eb="13">
      <t>チュウショク</t>
    </rPh>
    <phoneticPr fontId="3"/>
  </si>
  <si>
    <t>11:05～11:15説明・班分け。</t>
    <rPh sb="11" eb="13">
      <t>セツメイ</t>
    </rPh>
    <rPh sb="14" eb="15">
      <t>ハン</t>
    </rPh>
    <rPh sb="15" eb="16">
      <t>ワ</t>
    </rPh>
    <phoneticPr fontId="3"/>
  </si>
  <si>
    <t>シングルスは15時頃終了。</t>
    <rPh sb="8" eb="9">
      <t>ジ</t>
    </rPh>
    <rPh sb="9" eb="10">
      <t>コロ</t>
    </rPh>
    <rPh sb="10" eb="12">
      <t>シュウリョウ</t>
    </rPh>
    <phoneticPr fontId="3"/>
  </si>
  <si>
    <t>15:00～15:06説明・班分け。</t>
    <rPh sb="11" eb="13">
      <t>セツメイ</t>
    </rPh>
    <rPh sb="14" eb="15">
      <t>ハン</t>
    </rPh>
    <rPh sb="15" eb="16">
      <t>ワ</t>
    </rPh>
    <phoneticPr fontId="3"/>
  </si>
  <si>
    <t>16:15～16:20表彰式。</t>
    <rPh sb="11" eb="13">
      <t>ヒョウショウ</t>
    </rPh>
    <rPh sb="13" eb="14">
      <t>シキ</t>
    </rPh>
    <phoneticPr fontId="3"/>
  </si>
  <si>
    <t>16:30片付けまで完了・解散。</t>
    <rPh sb="5" eb="7">
      <t>カタヅ</t>
    </rPh>
    <rPh sb="10" eb="12">
      <t>カンリョウ</t>
    </rPh>
    <rPh sb="13" eb="15">
      <t>カイサン</t>
    </rPh>
    <phoneticPr fontId="3"/>
  </si>
  <si>
    <t>ｼｰﾙ貼りと班分けに30分かかった。</t>
    <rPh sb="3" eb="4">
      <t>ハ</t>
    </rPh>
    <rPh sb="6" eb="7">
      <t>ハン</t>
    </rPh>
    <rPh sb="7" eb="8">
      <t>ワ</t>
    </rPh>
    <rPh sb="12" eb="13">
      <t>フン</t>
    </rPh>
    <phoneticPr fontId="3"/>
  </si>
  <si>
    <t>ﾀﾞﾌﾞﾙｽ ﾘｰｸﾞ戦</t>
    <phoneticPr fontId="3"/>
  </si>
  <si>
    <t>（参加費）－（支払合計）＝　</t>
    <rPh sb="1" eb="3">
      <t>サンカ</t>
    </rPh>
    <rPh sb="3" eb="4">
      <t>ヒ</t>
    </rPh>
    <rPh sb="7" eb="9">
      <t>シハラ</t>
    </rPh>
    <rPh sb="9" eb="11">
      <t>ゴウケイ</t>
    </rPh>
    <phoneticPr fontId="3"/>
  </si>
  <si>
    <t>合計</t>
    <rPh sb="0" eb="2">
      <t>ゴウケイ</t>
    </rPh>
    <phoneticPr fontId="3"/>
  </si>
  <si>
    <t>なし</t>
    <phoneticPr fontId="3"/>
  </si>
  <si>
    <t>協会負担</t>
    <rPh sb="0" eb="2">
      <t>キョウカイ</t>
    </rPh>
    <rPh sb="2" eb="4">
      <t>フタン</t>
    </rPh>
    <phoneticPr fontId="3"/>
  </si>
  <si>
    <t>57名×1000円</t>
    <rPh sb="2" eb="3">
      <t>メイ</t>
    </rPh>
    <rPh sb="8" eb="9">
      <t>エン</t>
    </rPh>
    <phoneticPr fontId="3"/>
  </si>
  <si>
    <t>＜収入＞</t>
    <rPh sb="1" eb="3">
      <t>シュウニュウ</t>
    </rPh>
    <phoneticPr fontId="3"/>
  </si>
  <si>
    <t>菓子</t>
    <rPh sb="0" eb="2">
      <t>カシ</t>
    </rPh>
    <phoneticPr fontId="3"/>
  </si>
  <si>
    <t>シール</t>
    <phoneticPr fontId="3"/>
  </si>
  <si>
    <t>体育館代</t>
    <rPh sb="0" eb="3">
      <t>タイイクカン</t>
    </rPh>
    <rPh sb="3" eb="4">
      <t>ダイ</t>
    </rPh>
    <phoneticPr fontId="3"/>
  </si>
  <si>
    <t>減免</t>
    <rPh sb="0" eb="2">
      <t>ゲンメン</t>
    </rPh>
    <phoneticPr fontId="3"/>
  </si>
  <si>
    <t>シャトル</t>
    <phoneticPr fontId="3"/>
  </si>
  <si>
    <t>58名×100円</t>
    <rPh sb="2" eb="3">
      <t>メイ</t>
    </rPh>
    <rPh sb="7" eb="8">
      <t>エン</t>
    </rPh>
    <phoneticPr fontId="3"/>
  </si>
  <si>
    <t>未払い</t>
    <rPh sb="0" eb="1">
      <t>ミ</t>
    </rPh>
    <rPh sb="1" eb="2">
      <t>ハラ</t>
    </rPh>
    <phoneticPr fontId="3"/>
  </si>
  <si>
    <t>＜支出＞</t>
    <rPh sb="1" eb="3">
      <t>シシュツ</t>
    </rPh>
    <phoneticPr fontId="3"/>
  </si>
  <si>
    <t>令和3年3月7日（日） 会長杯一般の部出場枠</t>
    <rPh sb="0" eb="2">
      <t>レイワ</t>
    </rPh>
    <rPh sb="3" eb="4">
      <t>ネン</t>
    </rPh>
    <rPh sb="5" eb="6">
      <t>ガツ</t>
    </rPh>
    <rPh sb="7" eb="8">
      <t>ヒ</t>
    </rPh>
    <rPh sb="9" eb="10">
      <t>ヒ</t>
    </rPh>
    <rPh sb="12" eb="14">
      <t>カイチョウ</t>
    </rPh>
    <rPh sb="14" eb="15">
      <t>ハイ</t>
    </rPh>
    <rPh sb="15" eb="17">
      <t>イッパン</t>
    </rPh>
    <rPh sb="18" eb="19">
      <t>ブ</t>
    </rPh>
    <rPh sb="19" eb="21">
      <t>シュツジョウ</t>
    </rPh>
    <rPh sb="21" eb="22">
      <t>ワク</t>
    </rPh>
    <phoneticPr fontId="3"/>
  </si>
  <si>
    <t xml:space="preserve">  シャトルは丁度10本使用。</t>
    <rPh sb="7" eb="9">
      <t>チョウド</t>
    </rPh>
    <rPh sb="11" eb="12">
      <t>ホン</t>
    </rPh>
    <rPh sb="12" eb="14">
      <t>シヨウ</t>
    </rPh>
    <phoneticPr fontId="3"/>
  </si>
  <si>
    <t xml:space="preserve">  準備したシャトル10本（120個）</t>
    <rPh sb="2" eb="4">
      <t>ジュンビ</t>
    </rPh>
    <rPh sb="12" eb="13">
      <t>ホン</t>
    </rPh>
    <rPh sb="17" eb="18">
      <t>コ</t>
    </rPh>
    <phoneticPr fontId="3"/>
  </si>
  <si>
    <r>
      <rPr>
        <sz val="28"/>
        <color theme="1"/>
        <rFont val="ＭＳ Ｐゴシック"/>
        <family val="3"/>
        <charset val="128"/>
      </rPr>
      <t>①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3"/>
  </si>
  <si>
    <r>
      <rPr>
        <sz val="28"/>
        <color theme="1"/>
        <rFont val="ＭＳ Ｐゴシック"/>
        <family val="3"/>
        <charset val="128"/>
      </rPr>
      <t>②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3"/>
  </si>
  <si>
    <r>
      <rPr>
        <sz val="28"/>
        <color theme="1"/>
        <rFont val="ＭＳ Ｐゴシック"/>
        <family val="3"/>
        <charset val="128"/>
      </rPr>
      <t>③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3"/>
  </si>
  <si>
    <t>川之江小
６</t>
    <rPh sb="0" eb="3">
      <t>カワノエ</t>
    </rPh>
    <rPh sb="3" eb="4">
      <t>ショウ</t>
    </rPh>
    <phoneticPr fontId="3"/>
  </si>
  <si>
    <t>川之江小
４</t>
    <rPh sb="0" eb="3">
      <t>カワノエ</t>
    </rPh>
    <rPh sb="3" eb="4">
      <t>ショウ</t>
    </rPh>
    <phoneticPr fontId="3"/>
  </si>
  <si>
    <t xml:space="preserve"> R2.12.13結果</t>
    <rPh sb="9" eb="11">
      <t>ケッカ</t>
    </rPh>
    <phoneticPr fontId="3"/>
  </si>
  <si>
    <t>第9回会長杯 市内学生シングルス普及大会（教室）</t>
    <rPh sb="3" eb="5">
      <t>カイチョウ</t>
    </rPh>
    <rPh sb="5" eb="6">
      <t>ハイ</t>
    </rPh>
    <rPh sb="9" eb="11">
      <t>ガクセイ</t>
    </rPh>
    <rPh sb="21" eb="23">
      <t>キョウシツ</t>
    </rPh>
    <phoneticPr fontId="3"/>
  </si>
  <si>
    <t xml:space="preserve">  R2年12月13日(日)　参加人数56名</t>
    <rPh sb="4" eb="5">
      <t>ネン</t>
    </rPh>
    <phoneticPr fontId="3"/>
  </si>
  <si>
    <t>10本×3650円</t>
    <rPh sb="2" eb="3">
      <t>ホン</t>
    </rPh>
    <rPh sb="8" eb="9">
      <t>エン</t>
    </rPh>
    <phoneticPr fontId="3"/>
  </si>
  <si>
    <t>机4、椅子6</t>
    <rPh sb="0" eb="1">
      <t>ツクエ</t>
    </rPh>
    <rPh sb="3" eb="5">
      <t>イス</t>
    </rPh>
    <phoneticPr fontId="3"/>
  </si>
  <si>
    <t>マスク</t>
    <phoneticPr fontId="3"/>
  </si>
  <si>
    <t>（未定）</t>
    <rPh sb="1" eb="3">
      <t>ミテイ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</si>
</sst>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¥&quot;#,##0;[Red]&quot;¥&quot;\-#,##0"/>
    <numFmt numFmtId="176" formatCode="&quot;&quot;0&quot;位&quot;"/>
    <numFmt numFmtId="177" formatCode="&quot;&quot;0&quot;ｹﾞｰﾑ&quot;"/>
    <numFmt numFmtId="178" formatCode="&quot;（計&quot;0&quot;ｹﾞｰﾑ）&quot;"/>
    <numFmt numFmtId="179" formatCode="&quot;1人&quot;0&quot;ｹﾞｰﾑ&quot;"/>
    <numFmt numFmtId="180" formatCode="&quot;(&quot;0.0&quot;本)&quot;"/>
    <numFmt numFmtId="181" formatCode="&quot;&quot;#,##0&quot;円&quot;"/>
    <numFmt numFmtId="182" formatCode="&quot;ｹﾞｰﾑ数合計&quot;0&quot;個&quot;"/>
    <numFmt numFmtId="183" formatCode="&quot;(&quot;0&quot;本)&quot;"/>
    <numFmt numFmtId="184" formatCode="h:mm;@"/>
    <numFmt numFmtId="188" formatCode="&quot;&quot;#,##0&quot; 円&quot;"/>
    <numFmt numFmtId="189" formatCode="&quot;×&quot;#,##0&quot;円&quot;"/>
    <numFmt numFmtId="190" formatCode="&quot;&quot;0&quot;円/本&quot;"/>
  </numFmts>
  <fonts count="4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24"/>
      <name val="ＭＳ Ｐ明朝"/>
      <family val="1"/>
      <charset val="128"/>
    </font>
    <font>
      <sz val="20"/>
      <name val="ＭＳ Ｐゴシック"/>
      <family val="3"/>
      <charset val="128"/>
    </font>
    <font>
      <sz val="20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15"/>
      <color rgb="FF64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640000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u/>
      <sz val="20"/>
      <color theme="1"/>
      <name val="ＭＳ Ｐゴシック"/>
      <family val="3"/>
      <charset val="128"/>
    </font>
    <font>
      <u/>
      <sz val="22"/>
      <color theme="1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90"/>
      <color theme="1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u/>
      <sz val="30"/>
      <color theme="1"/>
      <name val="ＭＳ Ｐゴシック"/>
      <family val="3"/>
      <charset val="128"/>
    </font>
    <font>
      <u/>
      <sz val="28"/>
      <color theme="1"/>
      <name val="ＭＳ Ｐゴシック"/>
      <family val="3"/>
      <charset val="128"/>
    </font>
    <font>
      <b/>
      <sz val="26"/>
      <color rgb="FFFF0000"/>
      <name val="ＭＳ Ｐゴシック"/>
      <family val="3"/>
      <charset val="128"/>
    </font>
    <font>
      <b/>
      <sz val="16"/>
      <color rgb="FF0000FF"/>
      <name val="ＭＳ Ｐゴシック"/>
      <family val="3"/>
      <charset val="128"/>
    </font>
    <font>
      <sz val="32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7"/>
      <color theme="1"/>
      <name val="MS UI Gothic"/>
      <family val="3"/>
      <charset val="128"/>
    </font>
    <font>
      <u/>
      <sz val="16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5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8"/>
      <name val="ＭＳ Ｐ明朝"/>
      <family val="1"/>
      <charset val="128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E1FFE1"/>
        <bgColor indexed="45"/>
      </patternFill>
    </fill>
    <fill>
      <patternFill patternType="solid">
        <fgColor rgb="FFFFFFCC"/>
        <bgColor indexed="45"/>
      </patternFill>
    </fill>
    <fill>
      <patternFill patternType="solid">
        <fgColor rgb="FFCCFF99"/>
        <bgColor indexed="64"/>
      </patternFill>
    </fill>
    <fill>
      <patternFill patternType="solid">
        <fgColor rgb="FFFFFF00"/>
        <bgColor indexed="4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45"/>
      </patternFill>
    </fill>
    <fill>
      <patternFill patternType="solid">
        <fgColor rgb="FFCCECFF"/>
        <bgColor indexed="64"/>
      </patternFill>
    </fill>
    <fill>
      <patternFill patternType="solid">
        <fgColor theme="9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mediumDashDot">
        <color auto="1"/>
      </left>
      <right/>
      <top/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theme="1"/>
      </top>
      <bottom style="double">
        <color theme="1"/>
      </bottom>
      <diagonal/>
    </border>
    <border>
      <left/>
      <right/>
      <top style="double">
        <color rgb="FF00B050"/>
      </top>
      <bottom style="double">
        <color rgb="FF00B050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theme="1"/>
      </top>
      <bottom style="double">
        <color theme="1"/>
      </bottom>
      <diagonal/>
    </border>
    <border>
      <left/>
      <right style="thick">
        <color indexed="64"/>
      </right>
      <top style="double">
        <color rgb="FF00B050"/>
      </top>
      <bottom style="double">
        <color rgb="FF00B050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theme="1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theme="1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double">
        <color theme="1"/>
      </bottom>
      <diagonal/>
    </border>
    <border>
      <left/>
      <right/>
      <top style="double">
        <color theme="1"/>
      </top>
      <bottom style="thick">
        <color indexed="64"/>
      </bottom>
      <diagonal/>
    </border>
    <border>
      <left/>
      <right style="thick">
        <color indexed="64"/>
      </right>
      <top style="double">
        <color theme="1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double">
        <color rgb="FF00B050"/>
      </top>
      <bottom/>
      <diagonal/>
    </border>
    <border>
      <left/>
      <right style="thick">
        <color indexed="64"/>
      </right>
      <top style="thick">
        <color indexed="64"/>
      </top>
      <bottom style="double">
        <color rgb="FF00B050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double">
        <color theme="1"/>
      </bottom>
      <diagonal/>
    </border>
    <border>
      <left/>
      <right style="thick">
        <color indexed="64"/>
      </right>
      <top/>
      <bottom style="double">
        <color rgb="FF00B050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ashed">
        <color indexed="64"/>
      </bottom>
      <diagonal/>
    </border>
    <border>
      <left/>
      <right style="thick">
        <color indexed="64"/>
      </right>
      <top style="dashed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/>
      <bottom style="dashed">
        <color indexed="64"/>
      </bottom>
      <diagonal/>
    </border>
    <border>
      <left/>
      <right style="thick">
        <color indexed="64"/>
      </right>
      <top style="dashed">
        <color indexed="64"/>
      </top>
      <bottom/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dashed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auto="1"/>
      </top>
      <bottom style="medium">
        <color auto="1"/>
      </bottom>
      <diagonal/>
    </border>
    <border>
      <left/>
      <right/>
      <top style="dashed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theme="1"/>
      </bottom>
      <diagonal/>
    </border>
    <border>
      <left/>
      <right/>
      <top/>
      <bottom style="double">
        <color rgb="FF00B05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double">
        <color rgb="FF00B050"/>
      </bottom>
      <diagonal/>
    </border>
    <border>
      <left/>
      <right/>
      <top style="double">
        <color theme="1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rgb="FF00B050"/>
      </top>
      <bottom/>
      <diagonal/>
    </border>
  </borders>
  <cellStyleXfs count="15">
    <xf numFmtId="0" fontId="0" fillId="0" borderId="0"/>
    <xf numFmtId="38" fontId="2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0" fillId="0" borderId="0" applyFont="0" applyFill="0" applyBorder="0" applyAlignment="0" applyProtection="0"/>
    <xf numFmtId="6" fontId="8" fillId="0" borderId="0" applyFont="0" applyFill="0" applyBorder="0" applyAlignment="0" applyProtection="0">
      <alignment vertical="center"/>
    </xf>
    <xf numFmtId="0" fontId="9" fillId="0" borderId="0" applyBorder="0"/>
    <xf numFmtId="0" fontId="9" fillId="0" borderId="0" applyBorder="0"/>
    <xf numFmtId="0" fontId="8" fillId="0" borderId="0">
      <alignment vertical="center"/>
    </xf>
    <xf numFmtId="0" fontId="8" fillId="0" borderId="0"/>
    <xf numFmtId="0" fontId="9" fillId="0" borderId="0" applyBorder="0"/>
    <xf numFmtId="0" fontId="11" fillId="0" borderId="0">
      <alignment vertical="center"/>
    </xf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394">
    <xf numFmtId="0" fontId="0" fillId="0" borderId="0" xfId="0"/>
    <xf numFmtId="0" fontId="7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 shrinkToFit="1"/>
    </xf>
    <xf numFmtId="0" fontId="12" fillId="2" borderId="0" xfId="0" applyFont="1" applyFill="1" applyAlignment="1">
      <alignment horizontal="center" vertical="center" shrinkToFit="1"/>
    </xf>
    <xf numFmtId="0" fontId="13" fillId="9" borderId="11" xfId="0" applyFont="1" applyFill="1" applyBorder="1" applyAlignment="1">
      <alignment horizontal="center" vertical="center" shrinkToFit="1"/>
    </xf>
    <xf numFmtId="0" fontId="13" fillId="11" borderId="11" xfId="0" applyFont="1" applyFill="1" applyBorder="1" applyAlignment="1">
      <alignment horizontal="center" vertical="center" shrinkToFit="1"/>
    </xf>
    <xf numFmtId="0" fontId="13" fillId="2" borderId="0" xfId="0" applyFont="1" applyFill="1" applyBorder="1" applyAlignment="1">
      <alignment horizontal="center" vertical="center" shrinkToFit="1"/>
    </xf>
    <xf numFmtId="0" fontId="17" fillId="12" borderId="10" xfId="0" applyFont="1" applyFill="1" applyBorder="1" applyAlignment="1">
      <alignment horizontal="center" vertical="center" wrapText="1" shrinkToFit="1"/>
    </xf>
    <xf numFmtId="0" fontId="17" fillId="5" borderId="10" xfId="0" applyFont="1" applyFill="1" applyBorder="1" applyAlignment="1">
      <alignment horizontal="center" vertical="center" wrapText="1" shrinkToFit="1"/>
    </xf>
    <xf numFmtId="0" fontId="17" fillId="11" borderId="10" xfId="0" applyFont="1" applyFill="1" applyBorder="1" applyAlignment="1">
      <alignment horizontal="center" vertical="center" wrapText="1" shrinkToFit="1"/>
    </xf>
    <xf numFmtId="0" fontId="17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7" fillId="2" borderId="0" xfId="0" applyFont="1" applyFill="1"/>
    <xf numFmtId="0" fontId="12" fillId="2" borderId="0" xfId="0" applyFont="1" applyFill="1" applyAlignment="1">
      <alignment horizontal="left" vertical="center"/>
    </xf>
    <xf numFmtId="0" fontId="17" fillId="2" borderId="18" xfId="0" applyFont="1" applyFill="1" applyBorder="1" applyAlignment="1">
      <alignment horizontal="center" vertical="center"/>
    </xf>
    <xf numFmtId="0" fontId="17" fillId="15" borderId="19" xfId="0" applyFont="1" applyFill="1" applyBorder="1" applyAlignment="1">
      <alignment horizontal="center" vertical="center"/>
    </xf>
    <xf numFmtId="178" fontId="21" fillId="2" borderId="18" xfId="0" applyNumberFormat="1" applyFont="1" applyFill="1" applyBorder="1" applyAlignment="1">
      <alignment vertical="center" shrinkToFit="1"/>
    </xf>
    <xf numFmtId="178" fontId="21" fillId="15" borderId="19" xfId="0" applyNumberFormat="1" applyFont="1" applyFill="1" applyBorder="1" applyAlignment="1">
      <alignment vertical="center" shrinkToFit="1"/>
    </xf>
    <xf numFmtId="178" fontId="21" fillId="2" borderId="0" xfId="0" applyNumberFormat="1" applyFont="1" applyFill="1" applyAlignment="1">
      <alignment wrapText="1" shrinkToFit="1"/>
    </xf>
    <xf numFmtId="0" fontId="20" fillId="2" borderId="0" xfId="0" applyFont="1" applyFill="1" applyAlignment="1">
      <alignment horizontal="center" vertical="center"/>
    </xf>
    <xf numFmtId="178" fontId="19" fillId="2" borderId="0" xfId="0" applyNumberFormat="1" applyFont="1" applyFill="1" applyAlignment="1">
      <alignment vertical="center" shrinkToFit="1"/>
    </xf>
    <xf numFmtId="0" fontId="12" fillId="2" borderId="0" xfId="0" applyFont="1" applyFill="1" applyAlignment="1">
      <alignment horizontal="right" vertical="center"/>
    </xf>
    <xf numFmtId="20" fontId="12" fillId="2" borderId="7" xfId="0" applyNumberFormat="1" applyFont="1" applyFill="1" applyBorder="1" applyAlignment="1">
      <alignment vertical="center" shrinkToFit="1"/>
    </xf>
    <xf numFmtId="0" fontId="12" fillId="2" borderId="0" xfId="0" applyFont="1" applyFill="1" applyAlignment="1">
      <alignment vertical="center" shrinkToFit="1"/>
    </xf>
    <xf numFmtId="180" fontId="14" fillId="2" borderId="0" xfId="0" applyNumberFormat="1" applyFont="1" applyFill="1" applyAlignment="1">
      <alignment vertical="center"/>
    </xf>
    <xf numFmtId="20" fontId="12" fillId="2" borderId="0" xfId="0" applyNumberFormat="1" applyFont="1" applyFill="1" applyAlignment="1">
      <alignment vertical="center"/>
    </xf>
    <xf numFmtId="20" fontId="12" fillId="2" borderId="0" xfId="0" applyNumberFormat="1" applyFont="1" applyFill="1" applyAlignment="1">
      <alignment vertical="center" shrinkToFit="1"/>
    </xf>
    <xf numFmtId="0" fontId="19" fillId="2" borderId="0" xfId="0" applyFont="1" applyFill="1" applyAlignment="1">
      <alignment horizontal="left"/>
    </xf>
    <xf numFmtId="180" fontId="23" fillId="2" borderId="0" xfId="0" applyNumberFormat="1" applyFont="1" applyFill="1" applyAlignment="1">
      <alignment vertical="center"/>
    </xf>
    <xf numFmtId="178" fontId="12" fillId="2" borderId="0" xfId="0" applyNumberFormat="1" applyFont="1" applyFill="1" applyAlignment="1">
      <alignment vertical="center" shrinkToFit="1"/>
    </xf>
    <xf numFmtId="0" fontId="17" fillId="2" borderId="0" xfId="0" applyFont="1" applyFill="1" applyAlignment="1">
      <alignment horizontal="center" vertical="center" shrinkToFit="1"/>
    </xf>
    <xf numFmtId="0" fontId="13" fillId="2" borderId="18" xfId="0" applyFont="1" applyFill="1" applyBorder="1" applyAlignment="1">
      <alignment horizontal="center" vertical="center" shrinkToFit="1"/>
    </xf>
    <xf numFmtId="0" fontId="13" fillId="15" borderId="19" xfId="0" applyFont="1" applyFill="1" applyBorder="1" applyAlignment="1">
      <alignment horizontal="center" vertical="center" shrinkToFit="1"/>
    </xf>
    <xf numFmtId="0" fontId="13" fillId="3" borderId="18" xfId="0" applyFont="1" applyFill="1" applyBorder="1" applyAlignment="1">
      <alignment horizontal="center" vertical="center" shrinkToFit="1"/>
    </xf>
    <xf numFmtId="0" fontId="13" fillId="16" borderId="19" xfId="0" applyFont="1" applyFill="1" applyBorder="1" applyAlignment="1">
      <alignment horizontal="center" vertical="center" shrinkToFit="1"/>
    </xf>
    <xf numFmtId="176" fontId="13" fillId="15" borderId="19" xfId="0" applyNumberFormat="1" applyFont="1" applyFill="1" applyBorder="1" applyAlignment="1">
      <alignment horizontal="left" vertical="center" shrinkToFit="1"/>
    </xf>
    <xf numFmtId="176" fontId="13" fillId="2" borderId="0" xfId="0" applyNumberFormat="1" applyFont="1" applyFill="1" applyAlignment="1">
      <alignment horizontal="left" vertical="center" shrinkToFit="1"/>
    </xf>
    <xf numFmtId="176" fontId="13" fillId="16" borderId="19" xfId="0" applyNumberFormat="1" applyFont="1" applyFill="1" applyBorder="1" applyAlignment="1">
      <alignment horizontal="left" vertical="center" shrinkToFit="1"/>
    </xf>
    <xf numFmtId="176" fontId="13" fillId="3" borderId="0" xfId="0" applyNumberFormat="1" applyFont="1" applyFill="1" applyAlignment="1">
      <alignment horizontal="left" vertical="center" shrinkToFit="1"/>
    </xf>
    <xf numFmtId="0" fontId="21" fillId="2" borderId="0" xfId="0" applyFont="1" applyFill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4" fillId="15" borderId="19" xfId="0" applyFont="1" applyFill="1" applyBorder="1" applyAlignment="1">
      <alignment horizontal="center" vertical="center"/>
    </xf>
    <xf numFmtId="0" fontId="25" fillId="2" borderId="0" xfId="0" applyFont="1" applyFill="1" applyAlignment="1">
      <alignment vertical="center" shrinkToFit="1"/>
    </xf>
    <xf numFmtId="0" fontId="25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6" fillId="2" borderId="0" xfId="0" applyFont="1" applyFill="1"/>
    <xf numFmtId="0" fontId="17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17" fillId="15" borderId="19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9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38" fontId="14" fillId="2" borderId="0" xfId="1" applyFont="1" applyFill="1" applyAlignment="1">
      <alignment horizontal="center" vertical="center"/>
    </xf>
    <xf numFmtId="0" fontId="14" fillId="2" borderId="0" xfId="0" applyFont="1" applyFill="1"/>
    <xf numFmtId="38" fontId="14" fillId="2" borderId="0" xfId="1" applyFont="1" applyFill="1"/>
    <xf numFmtId="38" fontId="14" fillId="2" borderId="0" xfId="1" applyFont="1" applyFill="1" applyAlignment="1">
      <alignment horizontal="center" vertical="center" shrinkToFit="1"/>
    </xf>
    <xf numFmtId="178" fontId="14" fillId="2" borderId="0" xfId="0" applyNumberFormat="1" applyFont="1" applyFill="1" applyAlignment="1">
      <alignment horizontal="center" vertical="center" shrinkToFit="1"/>
    </xf>
    <xf numFmtId="178" fontId="14" fillId="2" borderId="0" xfId="0" applyNumberFormat="1" applyFont="1" applyFill="1" applyAlignment="1">
      <alignment vertical="center" shrinkToFit="1"/>
    </xf>
    <xf numFmtId="178" fontId="14" fillId="2" borderId="0" xfId="0" applyNumberFormat="1" applyFont="1" applyFill="1" applyAlignment="1">
      <alignment horizontal="left" vertical="center" shrinkToFit="1"/>
    </xf>
    <xf numFmtId="38" fontId="14" fillId="2" borderId="0" xfId="1" applyFont="1" applyFill="1" applyAlignment="1">
      <alignment vertical="center" shrinkToFit="1"/>
    </xf>
    <xf numFmtId="38" fontId="14" fillId="2" borderId="0" xfId="1" applyFont="1" applyFill="1" applyAlignment="1">
      <alignment horizontal="left" vertical="center" shrinkToFit="1"/>
    </xf>
    <xf numFmtId="178" fontId="14" fillId="2" borderId="0" xfId="0" applyNumberFormat="1" applyFont="1" applyFill="1" applyAlignment="1">
      <alignment vertical="center" wrapText="1" shrinkToFit="1"/>
    </xf>
    <xf numFmtId="0" fontId="20" fillId="2" borderId="0" xfId="0" applyFont="1" applyFill="1" applyAlignment="1">
      <alignment horizontal="left" vertical="center"/>
    </xf>
    <xf numFmtId="178" fontId="12" fillId="2" borderId="0" xfId="0" applyNumberFormat="1" applyFont="1" applyFill="1" applyAlignment="1">
      <alignment horizontal="center" vertical="center" shrinkToFit="1"/>
    </xf>
    <xf numFmtId="0" fontId="17" fillId="8" borderId="10" xfId="0" applyFont="1" applyFill="1" applyBorder="1" applyAlignment="1">
      <alignment horizontal="center" vertical="center" wrapText="1" shrinkToFit="1"/>
    </xf>
    <xf numFmtId="0" fontId="17" fillId="4" borderId="10" xfId="0" applyFont="1" applyFill="1" applyBorder="1" applyAlignment="1">
      <alignment horizontal="center" vertical="center" wrapText="1" shrinkToFit="1"/>
    </xf>
    <xf numFmtId="0" fontId="13" fillId="8" borderId="11" xfId="0" applyFont="1" applyFill="1" applyBorder="1" applyAlignment="1">
      <alignment horizontal="center" vertical="center" shrinkToFit="1"/>
    </xf>
    <xf numFmtId="0" fontId="30" fillId="2" borderId="0" xfId="0" applyFont="1" applyFill="1" applyAlignment="1">
      <alignment wrapText="1" shrinkToFit="1"/>
    </xf>
    <xf numFmtId="0" fontId="30" fillId="2" borderId="13" xfId="0" applyFont="1" applyFill="1" applyBorder="1" applyAlignment="1">
      <alignment shrinkToFit="1"/>
    </xf>
    <xf numFmtId="0" fontId="20" fillId="2" borderId="0" xfId="0" applyFont="1" applyFill="1" applyAlignment="1">
      <alignment vertical="center"/>
    </xf>
    <xf numFmtId="180" fontId="20" fillId="2" borderId="0" xfId="0" applyNumberFormat="1" applyFont="1" applyFill="1" applyAlignment="1">
      <alignment vertical="center"/>
    </xf>
    <xf numFmtId="0" fontId="27" fillId="2" borderId="0" xfId="0" applyFont="1" applyFill="1" applyAlignment="1"/>
    <xf numFmtId="0" fontId="13" fillId="3" borderId="0" xfId="0" applyFont="1" applyFill="1" applyBorder="1" applyAlignment="1">
      <alignment horizontal="center" vertical="center" shrinkToFit="1"/>
    </xf>
    <xf numFmtId="0" fontId="32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21" fillId="2" borderId="10" xfId="0" applyFont="1" applyFill="1" applyBorder="1" applyAlignment="1">
      <alignment horizontal="center" vertical="center" shrinkToFit="1"/>
    </xf>
    <xf numFmtId="181" fontId="21" fillId="2" borderId="11" xfId="1" applyNumberFormat="1" applyFont="1" applyFill="1" applyBorder="1" applyAlignment="1">
      <alignment horizontal="center" vertical="center" shrinkToFit="1"/>
    </xf>
    <xf numFmtId="0" fontId="21" fillId="2" borderId="0" xfId="0" applyFont="1" applyFill="1" applyAlignment="1">
      <alignment horizontal="center" vertical="center" shrinkToFit="1"/>
    </xf>
    <xf numFmtId="181" fontId="21" fillId="2" borderId="0" xfId="0" applyNumberFormat="1" applyFont="1" applyFill="1" applyAlignment="1">
      <alignment horizontal="center" vertical="center" shrinkToFit="1"/>
    </xf>
    <xf numFmtId="0" fontId="21" fillId="2" borderId="2" xfId="0" applyFont="1" applyFill="1" applyBorder="1" applyAlignment="1">
      <alignment horizontal="center" vertical="center" shrinkToFit="1"/>
    </xf>
    <xf numFmtId="181" fontId="21" fillId="2" borderId="4" xfId="1" applyNumberFormat="1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right" vertical="center" shrinkToFit="1"/>
    </xf>
    <xf numFmtId="181" fontId="21" fillId="2" borderId="6" xfId="1" applyNumberFormat="1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181" fontId="21" fillId="2" borderId="9" xfId="1" applyNumberFormat="1" applyFont="1" applyFill="1" applyBorder="1" applyAlignment="1">
      <alignment horizontal="center" vertical="center" shrinkToFit="1"/>
    </xf>
    <xf numFmtId="0" fontId="14" fillId="2" borderId="0" xfId="0" applyFont="1" applyFill="1" applyAlignment="1">
      <alignment horizontal="left" vertical="center"/>
    </xf>
    <xf numFmtId="38" fontId="14" fillId="2" borderId="0" xfId="1" applyFont="1" applyFill="1" applyAlignment="1">
      <alignment horizontal="left" vertical="center"/>
    </xf>
    <xf numFmtId="0" fontId="14" fillId="15" borderId="19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4" fillId="0" borderId="0" xfId="0" applyFont="1"/>
    <xf numFmtId="176" fontId="17" fillId="2" borderId="0" xfId="0" applyNumberFormat="1" applyFont="1" applyFill="1" applyAlignment="1">
      <alignment horizontal="center" vertical="center"/>
    </xf>
    <xf numFmtId="176" fontId="17" fillId="2" borderId="0" xfId="0" applyNumberFormat="1" applyFont="1" applyFill="1" applyAlignment="1">
      <alignment horizontal="center"/>
    </xf>
    <xf numFmtId="176" fontId="24" fillId="2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 shrinkToFit="1"/>
    </xf>
    <xf numFmtId="176" fontId="13" fillId="3" borderId="0" xfId="0" applyNumberFormat="1" applyFont="1" applyFill="1" applyAlignment="1">
      <alignment horizontal="center" vertical="center" shrinkToFit="1"/>
    </xf>
    <xf numFmtId="176" fontId="21" fillId="2" borderId="0" xfId="0" applyNumberFormat="1" applyFont="1" applyFill="1" applyAlignment="1">
      <alignment vertical="center" shrinkToFit="1"/>
    </xf>
    <xf numFmtId="176" fontId="14" fillId="2" borderId="0" xfId="0" applyNumberFormat="1" applyFont="1" applyFill="1" applyAlignment="1">
      <alignment horizontal="left" vertical="center"/>
    </xf>
    <xf numFmtId="176" fontId="14" fillId="2" borderId="0" xfId="0" applyNumberFormat="1" applyFont="1" applyFill="1" applyAlignment="1">
      <alignment horizontal="center" vertical="center"/>
    </xf>
    <xf numFmtId="184" fontId="14" fillId="2" borderId="10" xfId="0" applyNumberFormat="1" applyFont="1" applyFill="1" applyBorder="1" applyAlignment="1">
      <alignment horizontal="center" vertical="center"/>
    </xf>
    <xf numFmtId="184" fontId="14" fillId="2" borderId="12" xfId="0" applyNumberFormat="1" applyFont="1" applyFill="1" applyBorder="1" applyAlignment="1">
      <alignment horizontal="center" vertical="center"/>
    </xf>
    <xf numFmtId="184" fontId="14" fillId="2" borderId="11" xfId="0" applyNumberFormat="1" applyFont="1" applyFill="1" applyBorder="1" applyAlignment="1">
      <alignment horizontal="center" vertical="center"/>
    </xf>
    <xf numFmtId="20" fontId="12" fillId="2" borderId="10" xfId="0" applyNumberFormat="1" applyFont="1" applyFill="1" applyBorder="1" applyAlignment="1">
      <alignment horizontal="center" vertical="center" shrinkToFit="1"/>
    </xf>
    <xf numFmtId="20" fontId="12" fillId="2" borderId="11" xfId="0" applyNumberFormat="1" applyFont="1" applyFill="1" applyBorder="1" applyAlignment="1">
      <alignment horizontal="center" vertical="center" shrinkToFit="1"/>
    </xf>
    <xf numFmtId="20" fontId="12" fillId="2" borderId="12" xfId="0" applyNumberFormat="1" applyFont="1" applyFill="1" applyBorder="1" applyAlignment="1">
      <alignment horizontal="center" vertical="center" shrinkToFit="1"/>
    </xf>
    <xf numFmtId="20" fontId="12" fillId="2" borderId="0" xfId="0" applyNumberFormat="1" applyFont="1" applyFill="1" applyAlignment="1">
      <alignment horizontal="center" vertical="center" shrinkToFit="1"/>
    </xf>
    <xf numFmtId="182" fontId="21" fillId="2" borderId="0" xfId="0" applyNumberFormat="1" applyFont="1" applyFill="1" applyAlignment="1">
      <alignment horizontal="right" vertical="center" shrinkToFit="1"/>
    </xf>
    <xf numFmtId="183" fontId="22" fillId="2" borderId="0" xfId="0" applyNumberFormat="1" applyFont="1" applyFill="1" applyAlignment="1">
      <alignment horizontal="center" vertical="center" shrinkToFit="1"/>
    </xf>
    <xf numFmtId="20" fontId="12" fillId="2" borderId="1" xfId="0" applyNumberFormat="1" applyFont="1" applyFill="1" applyBorder="1" applyAlignment="1">
      <alignment horizontal="center" vertical="center"/>
    </xf>
    <xf numFmtId="20" fontId="12" fillId="2" borderId="0" xfId="0" applyNumberFormat="1" applyFont="1" applyFill="1" applyAlignment="1">
      <alignment horizontal="center" vertical="center"/>
    </xf>
    <xf numFmtId="178" fontId="12" fillId="2" borderId="0" xfId="0" applyNumberFormat="1" applyFont="1" applyFill="1" applyAlignment="1">
      <alignment horizontal="center" vertical="center" shrinkToFit="1"/>
    </xf>
    <xf numFmtId="177" fontId="12" fillId="2" borderId="0" xfId="0" applyNumberFormat="1" applyFont="1" applyFill="1" applyAlignment="1">
      <alignment horizontal="center" vertical="center" shrinkToFit="1"/>
    </xf>
    <xf numFmtId="178" fontId="20" fillId="2" borderId="0" xfId="0" applyNumberFormat="1" applyFont="1" applyFill="1" applyAlignment="1">
      <alignment horizontal="center" wrapText="1" shrinkToFit="1"/>
    </xf>
    <xf numFmtId="178" fontId="21" fillId="2" borderId="0" xfId="0" applyNumberFormat="1" applyFont="1" applyFill="1" applyAlignment="1">
      <alignment horizontal="center" vertical="center" wrapText="1" shrinkToFit="1"/>
    </xf>
    <xf numFmtId="0" fontId="33" fillId="2" borderId="17" xfId="0" applyFont="1" applyFill="1" applyBorder="1" applyAlignment="1">
      <alignment horizontal="right" vertical="center"/>
    </xf>
    <xf numFmtId="0" fontId="19" fillId="2" borderId="22" xfId="0" applyFont="1" applyFill="1" applyBorder="1" applyAlignment="1">
      <alignment horizontal="center" vertical="center" shrinkToFit="1"/>
    </xf>
    <xf numFmtId="0" fontId="19" fillId="2" borderId="21" xfId="0" applyFont="1" applyFill="1" applyBorder="1" applyAlignment="1">
      <alignment horizontal="center" vertical="center" shrinkToFit="1"/>
    </xf>
    <xf numFmtId="0" fontId="19" fillId="2" borderId="23" xfId="0" applyFont="1" applyFill="1" applyBorder="1" applyAlignment="1">
      <alignment horizontal="center" vertical="center" shrinkToFit="1"/>
    </xf>
    <xf numFmtId="0" fontId="24" fillId="2" borderId="15" xfId="0" applyFont="1" applyFill="1" applyBorder="1" applyAlignment="1">
      <alignment horizontal="center" vertical="center" textRotation="255" shrinkToFit="1"/>
    </xf>
    <xf numFmtId="0" fontId="24" fillId="2" borderId="16" xfId="0" applyFont="1" applyFill="1" applyBorder="1" applyAlignment="1">
      <alignment horizontal="center" vertical="center" textRotation="255" shrinkToFit="1"/>
    </xf>
    <xf numFmtId="0" fontId="24" fillId="2" borderId="14" xfId="0" applyFont="1" applyFill="1" applyBorder="1" applyAlignment="1">
      <alignment horizontal="center" vertical="center" textRotation="255" shrinkToFit="1"/>
    </xf>
    <xf numFmtId="0" fontId="19" fillId="2" borderId="20" xfId="0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horizontal="center" vertical="center" shrinkToFit="1"/>
    </xf>
    <xf numFmtId="179" fontId="21" fillId="2" borderId="0" xfId="0" applyNumberFormat="1" applyFont="1" applyFill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top" wrapText="1"/>
    </xf>
    <xf numFmtId="0" fontId="31" fillId="2" borderId="0" xfId="0" applyFont="1" applyFill="1" applyAlignment="1">
      <alignment horizontal="center" vertical="top"/>
    </xf>
    <xf numFmtId="0" fontId="18" fillId="7" borderId="24" xfId="0" applyFont="1" applyFill="1" applyBorder="1" applyAlignment="1">
      <alignment horizontal="center" vertical="center" wrapText="1" shrinkToFit="1"/>
    </xf>
    <xf numFmtId="0" fontId="17" fillId="12" borderId="25" xfId="0" applyFont="1" applyFill="1" applyBorder="1" applyAlignment="1">
      <alignment horizontal="center" vertical="center" wrapText="1" shrinkToFit="1"/>
    </xf>
    <xf numFmtId="0" fontId="17" fillId="5" borderId="12" xfId="0" applyFont="1" applyFill="1" applyBorder="1" applyAlignment="1">
      <alignment horizontal="center" vertical="center" wrapText="1" shrinkToFit="1"/>
    </xf>
    <xf numFmtId="0" fontId="17" fillId="11" borderId="12" xfId="0" applyFont="1" applyFill="1" applyBorder="1" applyAlignment="1">
      <alignment horizontal="center" vertical="center" wrapText="1" shrinkToFit="1"/>
    </xf>
    <xf numFmtId="0" fontId="17" fillId="12" borderId="12" xfId="0" applyFont="1" applyFill="1" applyBorder="1" applyAlignment="1">
      <alignment horizontal="center" vertical="center" wrapText="1" shrinkToFit="1"/>
    </xf>
    <xf numFmtId="0" fontId="17" fillId="6" borderId="26" xfId="0" applyFont="1" applyFill="1" applyBorder="1" applyAlignment="1">
      <alignment horizontal="center" vertical="center" wrapText="1" shrinkToFit="1"/>
    </xf>
    <xf numFmtId="0" fontId="17" fillId="5" borderId="25" xfId="0" applyFont="1" applyFill="1" applyBorder="1" applyAlignment="1">
      <alignment horizontal="center" vertical="center" wrapText="1" shrinkToFit="1"/>
    </xf>
    <xf numFmtId="0" fontId="17" fillId="8" borderId="25" xfId="0" applyFont="1" applyFill="1" applyBorder="1" applyAlignment="1">
      <alignment horizontal="center" vertical="center" wrapText="1" shrinkToFit="1"/>
    </xf>
    <xf numFmtId="0" fontId="17" fillId="4" borderId="25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 shrinkToFit="1"/>
    </xf>
    <xf numFmtId="0" fontId="17" fillId="4" borderId="25" xfId="0" applyFont="1" applyFill="1" applyBorder="1" applyAlignment="1">
      <alignment horizontal="center" vertical="center" wrapText="1" shrinkToFit="1"/>
    </xf>
    <xf numFmtId="0" fontId="17" fillId="4" borderId="26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 shrinkToFit="1"/>
    </xf>
    <xf numFmtId="0" fontId="17" fillId="8" borderId="12" xfId="0" applyFont="1" applyFill="1" applyBorder="1" applyAlignment="1">
      <alignment horizontal="center" vertical="center" wrapText="1" shrinkToFit="1"/>
    </xf>
    <xf numFmtId="179" fontId="21" fillId="2" borderId="0" xfId="0" applyNumberFormat="1" applyFont="1" applyFill="1" applyBorder="1" applyAlignment="1">
      <alignment horizontal="right" vertical="center"/>
    </xf>
    <xf numFmtId="0" fontId="16" fillId="2" borderId="27" xfId="0" applyFont="1" applyFill="1" applyBorder="1" applyAlignment="1">
      <alignment horizontal="center" vertical="center" shrinkToFit="1"/>
    </xf>
    <xf numFmtId="0" fontId="16" fillId="2" borderId="28" xfId="0" applyFont="1" applyFill="1" applyBorder="1" applyAlignment="1">
      <alignment horizontal="center" vertical="center" shrinkToFit="1"/>
    </xf>
    <xf numFmtId="0" fontId="13" fillId="11" borderId="29" xfId="0" applyFont="1" applyFill="1" applyBorder="1" applyAlignment="1">
      <alignment horizontal="center" vertical="center" shrinkToFit="1"/>
    </xf>
    <xf numFmtId="0" fontId="13" fillId="8" borderId="30" xfId="0" applyFont="1" applyFill="1" applyBorder="1" applyAlignment="1">
      <alignment horizontal="center" vertical="center" shrinkToFit="1"/>
    </xf>
    <xf numFmtId="0" fontId="13" fillId="14" borderId="31" xfId="0" applyFont="1" applyFill="1" applyBorder="1" applyAlignment="1">
      <alignment horizontal="center" vertical="center" shrinkToFit="1"/>
    </xf>
    <xf numFmtId="0" fontId="13" fillId="8" borderId="32" xfId="0" applyFont="1" applyFill="1" applyBorder="1" applyAlignment="1">
      <alignment horizontal="center" vertical="center" shrinkToFit="1"/>
    </xf>
    <xf numFmtId="0" fontId="13" fillId="11" borderId="33" xfId="0" applyFont="1" applyFill="1" applyBorder="1" applyAlignment="1">
      <alignment horizontal="center" vertical="center" shrinkToFit="1"/>
    </xf>
    <xf numFmtId="0" fontId="13" fillId="9" borderId="29" xfId="0" applyFont="1" applyFill="1" applyBorder="1" applyAlignment="1">
      <alignment horizontal="center" vertical="center" shrinkToFit="1"/>
    </xf>
    <xf numFmtId="0" fontId="13" fillId="8" borderId="31" xfId="0" applyFont="1" applyFill="1" applyBorder="1" applyAlignment="1">
      <alignment horizontal="center" vertical="center" shrinkToFit="1"/>
    </xf>
    <xf numFmtId="0" fontId="13" fillId="10" borderId="31" xfId="0" applyFont="1" applyFill="1" applyBorder="1" applyAlignment="1">
      <alignment horizontal="center" vertical="center" shrinkToFit="1"/>
    </xf>
    <xf numFmtId="0" fontId="13" fillId="9" borderId="30" xfId="0" applyFont="1" applyFill="1" applyBorder="1" applyAlignment="1">
      <alignment horizontal="center" vertical="center" shrinkToFit="1"/>
    </xf>
    <xf numFmtId="0" fontId="13" fillId="10" borderId="30" xfId="0" applyFont="1" applyFill="1" applyBorder="1" applyAlignment="1">
      <alignment horizontal="center" vertical="center" shrinkToFit="1"/>
    </xf>
    <xf numFmtId="0" fontId="13" fillId="11" borderId="30" xfId="0" applyFont="1" applyFill="1" applyBorder="1" applyAlignment="1">
      <alignment horizontal="center" vertical="center" shrinkToFit="1"/>
    </xf>
    <xf numFmtId="0" fontId="13" fillId="8" borderId="29" xfId="0" applyFont="1" applyFill="1" applyBorder="1" applyAlignment="1">
      <alignment horizontal="center" vertical="center" shrinkToFit="1"/>
    </xf>
    <xf numFmtId="0" fontId="13" fillId="9" borderId="34" xfId="0" applyFont="1" applyFill="1" applyBorder="1" applyAlignment="1">
      <alignment horizontal="center" vertical="center" shrinkToFit="1"/>
    </xf>
    <xf numFmtId="0" fontId="13" fillId="11" borderId="35" xfId="0" applyFont="1" applyFill="1" applyBorder="1" applyAlignment="1">
      <alignment horizontal="center" vertical="center" shrinkToFit="1"/>
    </xf>
    <xf numFmtId="0" fontId="13" fillId="9" borderId="36" xfId="0" applyFont="1" applyFill="1" applyBorder="1" applyAlignment="1">
      <alignment horizontal="center" vertical="center" shrinkToFit="1"/>
    </xf>
    <xf numFmtId="0" fontId="13" fillId="9" borderId="37" xfId="0" applyFont="1" applyFill="1" applyBorder="1" applyAlignment="1">
      <alignment horizontal="center" vertical="center" shrinkToFit="1"/>
    </xf>
    <xf numFmtId="0" fontId="13" fillId="9" borderId="32" xfId="0" applyFont="1" applyFill="1" applyBorder="1" applyAlignment="1">
      <alignment horizontal="center" vertical="center" shrinkToFit="1"/>
    </xf>
    <xf numFmtId="0" fontId="18" fillId="7" borderId="38" xfId="0" applyFont="1" applyFill="1" applyBorder="1" applyAlignment="1">
      <alignment horizontal="center" vertical="center" wrapText="1" shrinkToFit="1"/>
    </xf>
    <xf numFmtId="0" fontId="17" fillId="8" borderId="39" xfId="0" applyFont="1" applyFill="1" applyBorder="1" applyAlignment="1">
      <alignment horizontal="center" vertical="center" wrapText="1" shrinkToFit="1"/>
    </xf>
    <xf numFmtId="0" fontId="17" fillId="5" borderId="40" xfId="0" applyFont="1" applyFill="1" applyBorder="1" applyAlignment="1">
      <alignment horizontal="center" vertical="center" wrapText="1" shrinkToFit="1"/>
    </xf>
    <xf numFmtId="0" fontId="17" fillId="11" borderId="3" xfId="0" applyFont="1" applyFill="1" applyBorder="1" applyAlignment="1">
      <alignment horizontal="center" vertical="center" wrapText="1" shrinkToFit="1"/>
    </xf>
    <xf numFmtId="0" fontId="17" fillId="12" borderId="41" xfId="0" applyFont="1" applyFill="1" applyBorder="1" applyAlignment="1">
      <alignment horizontal="center" vertical="center" wrapText="1" shrinkToFit="1"/>
    </xf>
    <xf numFmtId="0" fontId="17" fillId="12" borderId="39" xfId="0" applyFont="1" applyFill="1" applyBorder="1" applyAlignment="1">
      <alignment horizontal="center" vertical="center" wrapText="1" shrinkToFit="1"/>
    </xf>
    <xf numFmtId="0" fontId="17" fillId="5" borderId="1" xfId="0" applyFont="1" applyFill="1" applyBorder="1" applyAlignment="1">
      <alignment horizontal="center" vertical="center" wrapText="1" shrinkToFit="1"/>
    </xf>
    <xf numFmtId="0" fontId="17" fillId="5" borderId="42" xfId="0" applyFont="1" applyFill="1" applyBorder="1" applyAlignment="1">
      <alignment horizontal="center" vertical="center" wrapText="1" shrinkToFit="1"/>
    </xf>
    <xf numFmtId="0" fontId="13" fillId="11" borderId="36" xfId="0" applyFont="1" applyFill="1" applyBorder="1" applyAlignment="1">
      <alignment horizontal="center" vertical="center" shrinkToFit="1"/>
    </xf>
    <xf numFmtId="0" fontId="13" fillId="11" borderId="43" xfId="0" applyFont="1" applyFill="1" applyBorder="1" applyAlignment="1">
      <alignment horizontal="center" vertical="center" shrinkToFit="1"/>
    </xf>
    <xf numFmtId="0" fontId="16" fillId="2" borderId="44" xfId="0" applyFont="1" applyFill="1" applyBorder="1" applyAlignment="1">
      <alignment horizontal="center" vertical="center" shrinkToFit="1"/>
    </xf>
    <xf numFmtId="0" fontId="13" fillId="9" borderId="35" xfId="0" applyFont="1" applyFill="1" applyBorder="1" applyAlignment="1">
      <alignment horizontal="center" vertical="center" shrinkToFit="1"/>
    </xf>
    <xf numFmtId="0" fontId="13" fillId="8" borderId="45" xfId="0" applyFont="1" applyFill="1" applyBorder="1" applyAlignment="1">
      <alignment horizontal="center" vertical="center" shrinkToFit="1"/>
    </xf>
    <xf numFmtId="0" fontId="13" fillId="8" borderId="35" xfId="0" applyFont="1" applyFill="1" applyBorder="1" applyAlignment="1">
      <alignment horizontal="center" vertical="center" shrinkToFit="1"/>
    </xf>
    <xf numFmtId="0" fontId="13" fillId="8" borderId="37" xfId="0" applyFont="1" applyFill="1" applyBorder="1" applyAlignment="1">
      <alignment horizontal="center" vertical="center" shrinkToFit="1"/>
    </xf>
    <xf numFmtId="0" fontId="13" fillId="14" borderId="46" xfId="0" applyFont="1" applyFill="1" applyBorder="1" applyAlignment="1">
      <alignment horizontal="center" vertical="center" shrinkToFit="1"/>
    </xf>
    <xf numFmtId="0" fontId="13" fillId="10" borderId="34" xfId="0" applyFont="1" applyFill="1" applyBorder="1" applyAlignment="1">
      <alignment horizontal="center" vertical="center" shrinkToFit="1"/>
    </xf>
    <xf numFmtId="0" fontId="13" fillId="8" borderId="43" xfId="0" applyFont="1" applyFill="1" applyBorder="1" applyAlignment="1">
      <alignment horizontal="center" vertical="center" shrinkToFit="1"/>
    </xf>
    <xf numFmtId="0" fontId="13" fillId="10" borderId="43" xfId="0" applyFont="1" applyFill="1" applyBorder="1" applyAlignment="1">
      <alignment horizontal="center" vertical="center" shrinkToFit="1"/>
    </xf>
    <xf numFmtId="0" fontId="13" fillId="8" borderId="34" xfId="0" applyFont="1" applyFill="1" applyBorder="1" applyAlignment="1">
      <alignment horizontal="center" vertical="center" shrinkToFit="1"/>
    </xf>
    <xf numFmtId="0" fontId="13" fillId="11" borderId="32" xfId="0" applyFont="1" applyFill="1" applyBorder="1" applyAlignment="1">
      <alignment horizontal="center" vertical="center" shrinkToFit="1"/>
    </xf>
    <xf numFmtId="0" fontId="13" fillId="9" borderId="33" xfId="0" applyFont="1" applyFill="1" applyBorder="1" applyAlignment="1">
      <alignment horizontal="center" vertical="center" shrinkToFit="1"/>
    </xf>
    <xf numFmtId="0" fontId="13" fillId="10" borderId="37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vertical="center"/>
    </xf>
    <xf numFmtId="0" fontId="16" fillId="2" borderId="47" xfId="0" applyFont="1" applyFill="1" applyBorder="1" applyAlignment="1">
      <alignment horizontal="center" vertical="center" shrinkToFit="1"/>
    </xf>
    <xf numFmtId="0" fontId="13" fillId="9" borderId="48" xfId="0" applyFont="1" applyFill="1" applyBorder="1" applyAlignment="1">
      <alignment horizontal="center" vertical="center" shrinkToFit="1"/>
    </xf>
    <xf numFmtId="0" fontId="13" fillId="8" borderId="49" xfId="0" applyFont="1" applyFill="1" applyBorder="1" applyAlignment="1">
      <alignment horizontal="center" vertical="center" shrinkToFit="1"/>
    </xf>
    <xf numFmtId="0" fontId="16" fillId="2" borderId="50" xfId="0" applyFont="1" applyFill="1" applyBorder="1" applyAlignment="1">
      <alignment horizontal="center" vertical="center" shrinkToFit="1"/>
    </xf>
    <xf numFmtId="0" fontId="13" fillId="10" borderId="46" xfId="0" applyFont="1" applyFill="1" applyBorder="1" applyAlignment="1">
      <alignment horizontal="center" vertical="center" shrinkToFit="1"/>
    </xf>
    <xf numFmtId="0" fontId="16" fillId="2" borderId="51" xfId="0" applyFont="1" applyFill="1" applyBorder="1" applyAlignment="1">
      <alignment horizontal="center" vertical="center" shrinkToFit="1"/>
    </xf>
    <xf numFmtId="0" fontId="16" fillId="2" borderId="52" xfId="0" applyFont="1" applyFill="1" applyBorder="1" applyAlignment="1">
      <alignment horizontal="center" vertical="center" shrinkToFit="1"/>
    </xf>
    <xf numFmtId="0" fontId="16" fillId="2" borderId="53" xfId="0" applyFont="1" applyFill="1" applyBorder="1" applyAlignment="1">
      <alignment horizontal="center" vertical="center" shrinkToFit="1"/>
    </xf>
    <xf numFmtId="0" fontId="13" fillId="8" borderId="48" xfId="0" applyFont="1" applyFill="1" applyBorder="1" applyAlignment="1">
      <alignment horizontal="center" vertical="center" shrinkToFit="1"/>
    </xf>
    <xf numFmtId="0" fontId="13" fillId="9" borderId="52" xfId="0" applyFont="1" applyFill="1" applyBorder="1" applyAlignment="1">
      <alignment horizontal="center" vertical="center" shrinkToFit="1"/>
    </xf>
    <xf numFmtId="0" fontId="16" fillId="2" borderId="55" xfId="0" applyFont="1" applyFill="1" applyBorder="1" applyAlignment="1">
      <alignment horizontal="center" vertical="center" shrinkToFit="1"/>
    </xf>
    <xf numFmtId="0" fontId="13" fillId="9" borderId="55" xfId="0" applyFont="1" applyFill="1" applyBorder="1" applyAlignment="1">
      <alignment horizontal="center" vertical="center" shrinkToFit="1"/>
    </xf>
    <xf numFmtId="0" fontId="13" fillId="14" borderId="52" xfId="0" applyFont="1" applyFill="1" applyBorder="1" applyAlignment="1">
      <alignment horizontal="center" vertical="center" shrinkToFit="1"/>
    </xf>
    <xf numFmtId="0" fontId="13" fillId="11" borderId="52" xfId="0" applyFont="1" applyFill="1" applyBorder="1" applyAlignment="1">
      <alignment horizontal="center" vertical="center" shrinkToFit="1"/>
    </xf>
    <xf numFmtId="0" fontId="13" fillId="11" borderId="51" xfId="0" applyFont="1" applyFill="1" applyBorder="1" applyAlignment="1">
      <alignment horizontal="center" vertical="center" shrinkToFit="1"/>
    </xf>
    <xf numFmtId="0" fontId="13" fillId="8" borderId="52" xfId="0" applyFont="1" applyFill="1" applyBorder="1" applyAlignment="1">
      <alignment horizontal="center" vertical="center" shrinkToFit="1"/>
    </xf>
    <xf numFmtId="0" fontId="13" fillId="8" borderId="51" xfId="0" applyFont="1" applyFill="1" applyBorder="1" applyAlignment="1">
      <alignment horizontal="center" vertical="center" shrinkToFit="1"/>
    </xf>
    <xf numFmtId="0" fontId="13" fillId="9" borderId="51" xfId="0" applyFont="1" applyFill="1" applyBorder="1" applyAlignment="1">
      <alignment horizontal="center" vertical="center" shrinkToFit="1"/>
    </xf>
    <xf numFmtId="0" fontId="13" fillId="10" borderId="52" xfId="0" applyFont="1" applyFill="1" applyBorder="1" applyAlignment="1">
      <alignment horizontal="center" vertical="center" shrinkToFit="1"/>
    </xf>
    <xf numFmtId="0" fontId="13" fillId="14" borderId="51" xfId="0" applyFont="1" applyFill="1" applyBorder="1" applyAlignment="1">
      <alignment horizontal="center" vertical="center" shrinkToFit="1"/>
    </xf>
    <xf numFmtId="0" fontId="13" fillId="11" borderId="54" xfId="0" applyFont="1" applyFill="1" applyBorder="1" applyAlignment="1">
      <alignment horizontal="center" vertical="center" shrinkToFit="1"/>
    </xf>
    <xf numFmtId="0" fontId="13" fillId="9" borderId="54" xfId="0" applyFont="1" applyFill="1" applyBorder="1" applyAlignment="1">
      <alignment horizontal="center" vertical="center" shrinkToFit="1"/>
    </xf>
    <xf numFmtId="0" fontId="13" fillId="8" borderId="54" xfId="0" applyFont="1" applyFill="1" applyBorder="1" applyAlignment="1">
      <alignment horizontal="center" vertical="center" shrinkToFit="1"/>
    </xf>
    <xf numFmtId="0" fontId="13" fillId="11" borderId="57" xfId="0" applyFont="1" applyFill="1" applyBorder="1" applyAlignment="1">
      <alignment horizontal="center" vertical="center" shrinkToFit="1"/>
    </xf>
    <xf numFmtId="0" fontId="13" fillId="8" borderId="57" xfId="0" applyFont="1" applyFill="1" applyBorder="1" applyAlignment="1">
      <alignment horizontal="center" vertical="center" shrinkToFit="1"/>
    </xf>
    <xf numFmtId="0" fontId="16" fillId="2" borderId="57" xfId="0" applyFont="1" applyFill="1" applyBorder="1" applyAlignment="1">
      <alignment horizontal="center" vertical="center" shrinkToFit="1"/>
    </xf>
    <xf numFmtId="0" fontId="13" fillId="10" borderId="57" xfId="0" applyFont="1" applyFill="1" applyBorder="1" applyAlignment="1">
      <alignment horizontal="center" vertical="center" shrinkToFit="1"/>
    </xf>
    <xf numFmtId="0" fontId="13" fillId="9" borderId="57" xfId="0" applyFont="1" applyFill="1" applyBorder="1" applyAlignment="1">
      <alignment horizontal="center" vertical="center" shrinkToFit="1"/>
    </xf>
    <xf numFmtId="0" fontId="18" fillId="7" borderId="58" xfId="0" applyFont="1" applyFill="1" applyBorder="1" applyAlignment="1">
      <alignment horizontal="center" vertical="center" wrapText="1" shrinkToFit="1"/>
    </xf>
    <xf numFmtId="0" fontId="18" fillId="7" borderId="59" xfId="0" applyFont="1" applyFill="1" applyBorder="1" applyAlignment="1">
      <alignment horizontal="center" vertical="center" wrapText="1" shrinkToFit="1"/>
    </xf>
    <xf numFmtId="0" fontId="19" fillId="2" borderId="60" xfId="0" applyFont="1" applyFill="1" applyBorder="1" applyAlignment="1">
      <alignment horizontal="center" vertical="center" shrinkToFit="1"/>
    </xf>
    <xf numFmtId="0" fontId="18" fillId="7" borderId="61" xfId="0" applyFont="1" applyFill="1" applyBorder="1" applyAlignment="1">
      <alignment horizontal="center" vertical="center" wrapText="1" shrinkToFit="1"/>
    </xf>
    <xf numFmtId="0" fontId="17" fillId="6" borderId="62" xfId="0" applyFont="1" applyFill="1" applyBorder="1" applyAlignment="1">
      <alignment horizontal="center" vertical="center" wrapText="1" shrinkToFit="1"/>
    </xf>
    <xf numFmtId="0" fontId="18" fillId="7" borderId="62" xfId="0" applyFont="1" applyFill="1" applyBorder="1" applyAlignment="1">
      <alignment horizontal="center" vertical="center" wrapText="1" shrinkToFit="1"/>
    </xf>
    <xf numFmtId="0" fontId="17" fillId="4" borderId="61" xfId="0" applyFont="1" applyFill="1" applyBorder="1" applyAlignment="1">
      <alignment horizontal="center" vertical="center" wrapText="1" shrinkToFit="1"/>
    </xf>
    <xf numFmtId="0" fontId="17" fillId="11" borderId="63" xfId="0" applyFont="1" applyFill="1" applyBorder="1" applyAlignment="1">
      <alignment horizontal="center" vertical="center" wrapText="1" shrinkToFit="1"/>
    </xf>
    <xf numFmtId="0" fontId="18" fillId="7" borderId="64" xfId="0" applyFont="1" applyFill="1" applyBorder="1" applyAlignment="1">
      <alignment horizontal="center" vertical="center" wrapText="1" shrinkToFit="1"/>
    </xf>
    <xf numFmtId="0" fontId="17" fillId="11" borderId="61" xfId="0" applyFont="1" applyFill="1" applyBorder="1" applyAlignment="1">
      <alignment horizontal="center" vertical="center" wrapText="1" shrinkToFit="1"/>
    </xf>
    <xf numFmtId="0" fontId="17" fillId="8" borderId="62" xfId="0" applyFont="1" applyFill="1" applyBorder="1" applyAlignment="1">
      <alignment horizontal="center" vertical="center" wrapText="1" shrinkToFit="1"/>
    </xf>
    <xf numFmtId="0" fontId="17" fillId="12" borderId="62" xfId="0" applyFont="1" applyFill="1" applyBorder="1" applyAlignment="1">
      <alignment horizontal="center" vertical="center" wrapText="1" shrinkToFit="1"/>
    </xf>
    <xf numFmtId="0" fontId="17" fillId="8" borderId="61" xfId="0" applyFont="1" applyFill="1" applyBorder="1" applyAlignment="1">
      <alignment horizontal="center" vertical="center" wrapText="1" shrinkToFit="1"/>
    </xf>
    <xf numFmtId="0" fontId="17" fillId="8" borderId="63" xfId="0" applyFont="1" applyFill="1" applyBorder="1" applyAlignment="1">
      <alignment horizontal="center" vertical="center" wrapText="1" shrinkToFit="1"/>
    </xf>
    <xf numFmtId="0" fontId="17" fillId="11" borderId="1" xfId="0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 shrinkToFit="1"/>
    </xf>
    <xf numFmtId="0" fontId="17" fillId="5" borderId="61" xfId="0" applyFont="1" applyFill="1" applyBorder="1" applyAlignment="1">
      <alignment horizontal="center" vertical="center" wrapText="1" shrinkToFit="1"/>
    </xf>
    <xf numFmtId="0" fontId="17" fillId="12" borderId="1" xfId="0" applyFont="1" applyFill="1" applyBorder="1" applyAlignment="1">
      <alignment horizontal="center" vertical="center" wrapText="1" shrinkToFit="1"/>
    </xf>
    <xf numFmtId="0" fontId="17" fillId="12" borderId="3" xfId="0" applyFont="1" applyFill="1" applyBorder="1" applyAlignment="1">
      <alignment horizontal="center" vertical="center" wrapText="1" shrinkToFit="1"/>
    </xf>
    <xf numFmtId="0" fontId="17" fillId="4" borderId="62" xfId="0" applyFont="1" applyFill="1" applyBorder="1" applyAlignment="1">
      <alignment horizontal="center" vertical="center" wrapText="1"/>
    </xf>
    <xf numFmtId="0" fontId="17" fillId="12" borderId="61" xfId="0" applyFont="1" applyFill="1" applyBorder="1" applyAlignment="1">
      <alignment horizontal="center" vertical="center" wrapText="1" shrinkToFit="1"/>
    </xf>
    <xf numFmtId="0" fontId="17" fillId="4" borderId="63" xfId="0" applyFont="1" applyFill="1" applyBorder="1" applyAlignment="1">
      <alignment horizontal="center" vertical="center" wrapText="1"/>
    </xf>
    <xf numFmtId="0" fontId="17" fillId="12" borderId="65" xfId="0" applyFont="1" applyFill="1" applyBorder="1" applyAlignment="1">
      <alignment horizontal="center" vertical="center" wrapText="1" shrinkToFit="1"/>
    </xf>
    <xf numFmtId="0" fontId="17" fillId="5" borderId="62" xfId="0" applyFont="1" applyFill="1" applyBorder="1" applyAlignment="1">
      <alignment horizontal="center" vertical="center" wrapText="1" shrinkToFit="1"/>
    </xf>
    <xf numFmtId="0" fontId="17" fillId="12" borderId="63" xfId="0" applyFont="1" applyFill="1" applyBorder="1" applyAlignment="1">
      <alignment horizontal="center" vertical="center" wrapText="1" shrinkToFit="1"/>
    </xf>
    <xf numFmtId="0" fontId="17" fillId="4" borderId="66" xfId="0" applyFont="1" applyFill="1" applyBorder="1" applyAlignment="1">
      <alignment horizontal="center" vertical="center" wrapText="1" shrinkToFit="1"/>
    </xf>
    <xf numFmtId="0" fontId="17" fillId="6" borderId="61" xfId="0" applyFont="1" applyFill="1" applyBorder="1" applyAlignment="1">
      <alignment horizontal="center" vertical="center" wrapText="1" shrinkToFit="1"/>
    </xf>
    <xf numFmtId="0" fontId="17" fillId="4" borderId="65" xfId="0" applyFont="1" applyFill="1" applyBorder="1" applyAlignment="1">
      <alignment horizontal="center" vertical="center" wrapText="1" shrinkToFit="1"/>
    </xf>
    <xf numFmtId="0" fontId="18" fillId="7" borderId="67" xfId="0" applyFont="1" applyFill="1" applyBorder="1" applyAlignment="1">
      <alignment horizontal="center" vertical="center" wrapText="1" shrinkToFit="1"/>
    </xf>
    <xf numFmtId="0" fontId="17" fillId="5" borderId="63" xfId="0" applyFont="1" applyFill="1" applyBorder="1" applyAlignment="1">
      <alignment horizontal="center" vertical="center" wrapText="1" shrinkToFit="1"/>
    </xf>
    <xf numFmtId="0" fontId="17" fillId="11" borderId="68" xfId="0" applyFont="1" applyFill="1" applyBorder="1" applyAlignment="1">
      <alignment horizontal="center" vertical="center" wrapText="1" shrinkToFit="1"/>
    </xf>
    <xf numFmtId="0" fontId="17" fillId="12" borderId="59" xfId="0" applyFont="1" applyFill="1" applyBorder="1" applyAlignment="1">
      <alignment horizontal="center" vertical="center" wrapText="1" shrinkToFit="1"/>
    </xf>
    <xf numFmtId="0" fontId="17" fillId="11" borderId="62" xfId="0" applyFont="1" applyFill="1" applyBorder="1" applyAlignment="1">
      <alignment horizontal="center" vertical="center" wrapText="1" shrinkToFit="1"/>
    </xf>
    <xf numFmtId="0" fontId="17" fillId="5" borderId="59" xfId="0" applyFont="1" applyFill="1" applyBorder="1" applyAlignment="1">
      <alignment horizontal="center" vertical="center" wrapText="1" shrinkToFit="1"/>
    </xf>
    <xf numFmtId="0" fontId="18" fillId="7" borderId="63" xfId="0" applyFont="1" applyFill="1" applyBorder="1" applyAlignment="1">
      <alignment horizontal="center" vertical="center" wrapText="1" shrinkToFit="1"/>
    </xf>
    <xf numFmtId="0" fontId="17" fillId="12" borderId="68" xfId="0" applyFont="1" applyFill="1" applyBorder="1" applyAlignment="1">
      <alignment horizontal="center" vertical="center" wrapText="1" shrinkToFit="1"/>
    </xf>
    <xf numFmtId="0" fontId="17" fillId="4" borderId="68" xfId="0" applyFont="1" applyFill="1" applyBorder="1" applyAlignment="1">
      <alignment horizontal="center" vertical="center" wrapText="1" shrinkToFit="1"/>
    </xf>
    <xf numFmtId="0" fontId="17" fillId="5" borderId="68" xfId="0" applyFont="1" applyFill="1" applyBorder="1" applyAlignment="1">
      <alignment horizontal="center" vertical="center" wrapText="1" shrinkToFit="1"/>
    </xf>
    <xf numFmtId="176" fontId="34" fillId="2" borderId="69" xfId="0" applyNumberFormat="1" applyFont="1" applyFill="1" applyBorder="1" applyAlignment="1">
      <alignment horizontal="center" vertical="center" shrinkToFit="1"/>
    </xf>
    <xf numFmtId="176" fontId="34" fillId="2" borderId="70" xfId="0" applyNumberFormat="1" applyFont="1" applyFill="1" applyBorder="1" applyAlignment="1">
      <alignment horizontal="center" vertical="center" shrinkToFit="1"/>
    </xf>
    <xf numFmtId="176" fontId="34" fillId="2" borderId="71" xfId="0" applyNumberFormat="1" applyFont="1" applyFill="1" applyBorder="1" applyAlignment="1">
      <alignment horizontal="center" vertical="center" shrinkToFit="1"/>
    </xf>
    <xf numFmtId="176" fontId="34" fillId="2" borderId="72" xfId="0" applyNumberFormat="1" applyFont="1" applyFill="1" applyBorder="1" applyAlignment="1">
      <alignment horizontal="center" vertical="center" shrinkToFit="1"/>
    </xf>
    <xf numFmtId="176" fontId="34" fillId="2" borderId="73" xfId="0" applyNumberFormat="1" applyFont="1" applyFill="1" applyBorder="1" applyAlignment="1">
      <alignment horizontal="center" vertical="center" shrinkToFit="1"/>
    </xf>
    <xf numFmtId="176" fontId="34" fillId="2" borderId="74" xfId="0" applyNumberFormat="1" applyFont="1" applyFill="1" applyBorder="1" applyAlignment="1">
      <alignment horizontal="center" vertical="center" shrinkToFit="1"/>
    </xf>
    <xf numFmtId="176" fontId="34" fillId="2" borderId="75" xfId="0" applyNumberFormat="1" applyFont="1" applyFill="1" applyBorder="1" applyAlignment="1">
      <alignment horizontal="center" vertical="center" shrinkToFit="1"/>
    </xf>
    <xf numFmtId="176" fontId="34" fillId="2" borderId="76" xfId="0" applyNumberFormat="1" applyFont="1" applyFill="1" applyBorder="1" applyAlignment="1">
      <alignment horizontal="center" vertical="center" shrinkToFit="1"/>
    </xf>
    <xf numFmtId="176" fontId="34" fillId="2" borderId="77" xfId="0" applyNumberFormat="1" applyFont="1" applyFill="1" applyBorder="1" applyAlignment="1">
      <alignment horizontal="center" vertical="center" shrinkToFit="1"/>
    </xf>
    <xf numFmtId="0" fontId="18" fillId="7" borderId="56" xfId="0" applyFont="1" applyFill="1" applyBorder="1" applyAlignment="1">
      <alignment horizontal="center" vertical="center" wrapText="1" shrinkToFit="1"/>
    </xf>
    <xf numFmtId="0" fontId="17" fillId="8" borderId="3" xfId="0" applyFont="1" applyFill="1" applyBorder="1" applyAlignment="1">
      <alignment horizontal="center" vertical="center" wrapText="1" shrinkToFit="1"/>
    </xf>
    <xf numFmtId="0" fontId="17" fillId="8" borderId="41" xfId="0" applyFont="1" applyFill="1" applyBorder="1" applyAlignment="1">
      <alignment horizontal="center" vertical="center" wrapText="1" shrinkToFit="1"/>
    </xf>
    <xf numFmtId="0" fontId="17" fillId="11" borderId="40" xfId="0" applyFont="1" applyFill="1" applyBorder="1" applyAlignment="1">
      <alignment horizontal="center" vertical="center" wrapText="1" shrinkToFit="1"/>
    </xf>
    <xf numFmtId="0" fontId="17" fillId="4" borderId="78" xfId="0" applyFont="1" applyFill="1" applyBorder="1" applyAlignment="1">
      <alignment horizontal="center" vertical="center" wrapText="1"/>
    </xf>
    <xf numFmtId="0" fontId="17" fillId="4" borderId="42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 shrinkToFit="1"/>
    </xf>
    <xf numFmtId="0" fontId="17" fillId="12" borderId="40" xfId="0" applyFont="1" applyFill="1" applyBorder="1" applyAlignment="1">
      <alignment horizontal="center" vertical="center" wrapText="1" shrinkToFit="1"/>
    </xf>
    <xf numFmtId="0" fontId="17" fillId="5" borderId="39" xfId="0" applyFont="1" applyFill="1" applyBorder="1" applyAlignment="1">
      <alignment horizontal="center" vertical="center" wrapText="1" shrinkToFit="1"/>
    </xf>
    <xf numFmtId="0" fontId="17" fillId="5" borderId="79" xfId="0" applyFont="1" applyFill="1" applyBorder="1" applyAlignment="1">
      <alignment horizontal="center" vertical="center" wrapText="1" shrinkToFit="1"/>
    </xf>
    <xf numFmtId="0" fontId="17" fillId="8" borderId="42" xfId="0" applyFont="1" applyFill="1" applyBorder="1" applyAlignment="1">
      <alignment horizontal="center" vertical="center" wrapText="1" shrinkToFit="1"/>
    </xf>
    <xf numFmtId="0" fontId="17" fillId="8" borderId="79" xfId="0" applyFont="1" applyFill="1" applyBorder="1" applyAlignment="1">
      <alignment horizontal="center" vertical="center" wrapText="1" shrinkToFit="1"/>
    </xf>
    <xf numFmtId="0" fontId="17" fillId="11" borderId="39" xfId="0" applyFont="1" applyFill="1" applyBorder="1" applyAlignment="1">
      <alignment horizontal="center" vertical="center" wrapText="1" shrinkToFit="1"/>
    </xf>
    <xf numFmtId="0" fontId="17" fillId="4" borderId="79" xfId="0" applyFont="1" applyFill="1" applyBorder="1" applyAlignment="1">
      <alignment horizontal="center" vertical="center" wrapText="1"/>
    </xf>
    <xf numFmtId="0" fontId="17" fillId="4" borderId="41" xfId="0" applyFont="1" applyFill="1" applyBorder="1" applyAlignment="1">
      <alignment horizontal="center" vertical="center" wrapText="1"/>
    </xf>
    <xf numFmtId="0" fontId="12" fillId="2" borderId="80" xfId="11" applyNumberFormat="1" applyFont="1" applyFill="1" applyBorder="1" applyAlignment="1">
      <alignment horizontal="center" vertical="center" shrinkToFit="1"/>
    </xf>
    <xf numFmtId="0" fontId="12" fillId="2" borderId="11" xfId="11" applyNumberFormat="1" applyFont="1" applyFill="1" applyBorder="1" applyAlignment="1">
      <alignment horizontal="center" vertical="center" shrinkToFit="1"/>
    </xf>
    <xf numFmtId="0" fontId="12" fillId="2" borderId="81" xfId="11" applyNumberFormat="1" applyFont="1" applyFill="1" applyBorder="1" applyAlignment="1">
      <alignment horizontal="center" vertical="center" shrinkToFit="1"/>
    </xf>
    <xf numFmtId="0" fontId="12" fillId="2" borderId="9" xfId="11" applyNumberFormat="1" applyFont="1" applyFill="1" applyBorder="1" applyAlignment="1">
      <alignment horizontal="center" vertical="center" shrinkToFit="1"/>
    </xf>
    <xf numFmtId="0" fontId="12" fillId="2" borderId="4" xfId="11" applyNumberFormat="1" applyFont="1" applyFill="1" applyBorder="1" applyAlignment="1">
      <alignment horizontal="center" vertical="center" shrinkToFit="1"/>
    </xf>
    <xf numFmtId="0" fontId="24" fillId="17" borderId="82" xfId="0" applyFont="1" applyFill="1" applyBorder="1" applyAlignment="1">
      <alignment horizontal="center" vertical="center" shrinkToFit="1"/>
    </xf>
    <xf numFmtId="0" fontId="24" fillId="17" borderId="83" xfId="0" applyFont="1" applyFill="1" applyBorder="1" applyAlignment="1">
      <alignment horizontal="center" vertical="center" shrinkToFit="1"/>
    </xf>
    <xf numFmtId="0" fontId="24" fillId="17" borderId="84" xfId="0" applyFont="1" applyFill="1" applyBorder="1" applyAlignment="1">
      <alignment horizontal="center" vertical="center" shrinkToFit="1"/>
    </xf>
    <xf numFmtId="0" fontId="24" fillId="17" borderId="16" xfId="0" applyFont="1" applyFill="1" applyBorder="1" applyAlignment="1">
      <alignment horizontal="center" vertical="center" shrinkToFit="1"/>
    </xf>
    <xf numFmtId="0" fontId="24" fillId="17" borderId="15" xfId="0" applyFont="1" applyFill="1" applyBorder="1" applyAlignment="1">
      <alignment horizontal="center" vertical="center" shrinkToFit="1"/>
    </xf>
    <xf numFmtId="0" fontId="24" fillId="17" borderId="14" xfId="0" applyFont="1" applyFill="1" applyBorder="1" applyAlignment="1">
      <alignment horizontal="center" vertical="center" shrinkToFit="1"/>
    </xf>
    <xf numFmtId="0" fontId="24" fillId="9" borderId="15" xfId="0" applyFont="1" applyFill="1" applyBorder="1" applyAlignment="1">
      <alignment horizontal="center" vertical="center" shrinkToFit="1"/>
    </xf>
    <xf numFmtId="0" fontId="24" fillId="9" borderId="16" xfId="0" applyFont="1" applyFill="1" applyBorder="1" applyAlignment="1">
      <alignment horizontal="center" vertical="center" shrinkToFit="1"/>
    </xf>
    <xf numFmtId="0" fontId="24" fillId="9" borderId="14" xfId="0" applyFont="1" applyFill="1" applyBorder="1" applyAlignment="1">
      <alignment horizontal="center" vertical="center" shrinkToFit="1"/>
    </xf>
    <xf numFmtId="0" fontId="24" fillId="13" borderId="15" xfId="0" applyFont="1" applyFill="1" applyBorder="1" applyAlignment="1">
      <alignment horizontal="center" vertical="center" shrinkToFit="1"/>
    </xf>
    <xf numFmtId="0" fontId="24" fillId="13" borderId="16" xfId="0" applyFont="1" applyFill="1" applyBorder="1" applyAlignment="1">
      <alignment horizontal="center" vertical="center" shrinkToFit="1"/>
    </xf>
    <xf numFmtId="0" fontId="24" fillId="13" borderId="14" xfId="0" applyFont="1" applyFill="1" applyBorder="1" applyAlignment="1">
      <alignment horizontal="center" vertical="center" shrinkToFit="1"/>
    </xf>
    <xf numFmtId="0" fontId="24" fillId="2" borderId="15" xfId="0" applyFont="1" applyFill="1" applyBorder="1" applyAlignment="1">
      <alignment horizontal="center" vertical="center" shrinkToFit="1"/>
    </xf>
    <xf numFmtId="0" fontId="24" fillId="2" borderId="16" xfId="0" applyFont="1" applyFill="1" applyBorder="1" applyAlignment="1">
      <alignment horizontal="center" vertical="center" shrinkToFit="1"/>
    </xf>
    <xf numFmtId="0" fontId="24" fillId="2" borderId="14" xfId="0" applyFont="1" applyFill="1" applyBorder="1" applyAlignment="1">
      <alignment horizontal="center" vertical="center" shrinkToFit="1"/>
    </xf>
    <xf numFmtId="0" fontId="15" fillId="17" borderId="15" xfId="0" applyFont="1" applyFill="1" applyBorder="1" applyAlignment="1">
      <alignment horizontal="center" vertical="center" textRotation="255" shrinkToFit="1"/>
    </xf>
    <xf numFmtId="0" fontId="15" fillId="17" borderId="16" xfId="0" applyFont="1" applyFill="1" applyBorder="1" applyAlignment="1">
      <alignment horizontal="center" vertical="center" textRotation="255" shrinkToFit="1"/>
    </xf>
    <xf numFmtId="0" fontId="15" fillId="17" borderId="14" xfId="0" applyFont="1" applyFill="1" applyBorder="1" applyAlignment="1">
      <alignment horizontal="center" vertical="center" textRotation="255" shrinkToFit="1"/>
    </xf>
    <xf numFmtId="0" fontId="15" fillId="9" borderId="16" xfId="0" applyFont="1" applyFill="1" applyBorder="1" applyAlignment="1">
      <alignment horizontal="center" vertical="center" textRotation="255" shrinkToFit="1"/>
    </xf>
    <xf numFmtId="0" fontId="15" fillId="9" borderId="15" xfId="0" applyFont="1" applyFill="1" applyBorder="1" applyAlignment="1">
      <alignment horizontal="center" vertical="center" textRotation="255" shrinkToFit="1"/>
    </xf>
    <xf numFmtId="0" fontId="15" fillId="9" borderId="14" xfId="0" applyFont="1" applyFill="1" applyBorder="1" applyAlignment="1">
      <alignment horizontal="center" vertical="center" textRotation="255" shrinkToFit="1"/>
    </xf>
    <xf numFmtId="0" fontId="15" fillId="13" borderId="16" xfId="0" applyFont="1" applyFill="1" applyBorder="1" applyAlignment="1">
      <alignment horizontal="center" vertical="center" textRotation="255" shrinkToFit="1"/>
    </xf>
    <xf numFmtId="0" fontId="15" fillId="13" borderId="15" xfId="0" applyFont="1" applyFill="1" applyBorder="1" applyAlignment="1">
      <alignment horizontal="center" vertical="center" textRotation="255" shrinkToFit="1"/>
    </xf>
    <xf numFmtId="0" fontId="15" fillId="13" borderId="14" xfId="0" applyFont="1" applyFill="1" applyBorder="1" applyAlignment="1">
      <alignment horizontal="center" vertical="center" textRotation="255" shrinkToFit="1"/>
    </xf>
    <xf numFmtId="0" fontId="15" fillId="2" borderId="16" xfId="0" applyFont="1" applyFill="1" applyBorder="1" applyAlignment="1">
      <alignment horizontal="center" vertical="center" textRotation="255" shrinkToFit="1"/>
    </xf>
    <xf numFmtId="0" fontId="15" fillId="2" borderId="15" xfId="0" applyFont="1" applyFill="1" applyBorder="1" applyAlignment="1">
      <alignment horizontal="center" vertical="center" textRotation="255" shrinkToFit="1"/>
    </xf>
    <xf numFmtId="0" fontId="15" fillId="2" borderId="14" xfId="0" applyFont="1" applyFill="1" applyBorder="1" applyAlignment="1">
      <alignment horizontal="center" vertical="center" textRotation="255" shrinkToFit="1"/>
    </xf>
    <xf numFmtId="0" fontId="12" fillId="2" borderId="82" xfId="0" applyFont="1" applyFill="1" applyBorder="1" applyAlignment="1">
      <alignment horizontal="center" vertical="center" shrinkToFit="1"/>
    </xf>
    <xf numFmtId="0" fontId="12" fillId="2" borderId="83" xfId="0" applyFont="1" applyFill="1" applyBorder="1" applyAlignment="1">
      <alignment horizontal="center" vertical="center" shrinkToFit="1"/>
    </xf>
    <xf numFmtId="0" fontId="12" fillId="2" borderId="85" xfId="0" applyFont="1" applyFill="1" applyBorder="1" applyAlignment="1">
      <alignment horizontal="center" vertical="center" shrinkToFit="1"/>
    </xf>
    <xf numFmtId="0" fontId="12" fillId="2" borderId="84" xfId="0" applyFont="1" applyFill="1" applyBorder="1" applyAlignment="1">
      <alignment horizontal="center" vertical="center" shrinkToFit="1"/>
    </xf>
    <xf numFmtId="0" fontId="12" fillId="2" borderId="86" xfId="0" applyFont="1" applyFill="1" applyBorder="1" applyAlignment="1">
      <alignment horizontal="center" vertical="center" shrinkToFit="1"/>
    </xf>
    <xf numFmtId="0" fontId="17" fillId="6" borderId="78" xfId="0" applyFont="1" applyFill="1" applyBorder="1" applyAlignment="1">
      <alignment horizontal="center" vertical="center" wrapText="1" shrinkToFit="1"/>
    </xf>
    <xf numFmtId="0" fontId="17" fillId="4" borderId="87" xfId="0" applyFont="1" applyFill="1" applyBorder="1" applyAlignment="1">
      <alignment horizontal="center" vertical="center" wrapText="1" shrinkToFit="1"/>
    </xf>
    <xf numFmtId="0" fontId="17" fillId="4" borderId="78" xfId="0" applyFont="1" applyFill="1" applyBorder="1" applyAlignment="1">
      <alignment horizontal="center" vertical="center" wrapText="1" shrinkToFit="1"/>
    </xf>
    <xf numFmtId="0" fontId="17" fillId="4" borderId="3" xfId="0" applyFont="1" applyFill="1" applyBorder="1" applyAlignment="1">
      <alignment horizontal="center" vertical="center" wrapText="1" shrinkToFit="1"/>
    </xf>
    <xf numFmtId="0" fontId="14" fillId="2" borderId="0" xfId="0" applyFont="1" applyFill="1" applyAlignment="1">
      <alignment horizontal="left" vertical="center"/>
    </xf>
    <xf numFmtId="180" fontId="35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 shrinkToFit="1"/>
    </xf>
    <xf numFmtId="0" fontId="6" fillId="2" borderId="0" xfId="0" applyFont="1" applyFill="1" applyAlignment="1">
      <alignment horizontal="left" vertical="center"/>
    </xf>
    <xf numFmtId="0" fontId="36" fillId="3" borderId="0" xfId="0" applyFont="1" applyFill="1" applyAlignment="1">
      <alignment horizontal="center" vertical="center" shrinkToFit="1"/>
    </xf>
    <xf numFmtId="0" fontId="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188" fontId="0" fillId="2" borderId="0" xfId="0" applyNumberForma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38" fillId="2" borderId="0" xfId="0" applyFont="1" applyFill="1" applyAlignment="1">
      <alignment vertical="center"/>
    </xf>
    <xf numFmtId="188" fontId="0" fillId="18" borderId="0" xfId="0" applyNumberFormat="1" applyFill="1" applyAlignment="1">
      <alignment vertical="center"/>
    </xf>
    <xf numFmtId="188" fontId="0" fillId="2" borderId="9" xfId="0" applyNumberForma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188" fontId="0" fillId="2" borderId="4" xfId="0" applyNumberFormat="1" applyFill="1" applyBorder="1" applyAlignment="1">
      <alignment vertical="center" shrinkToFit="1"/>
    </xf>
    <xf numFmtId="189" fontId="0" fillId="2" borderId="3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0" fillId="2" borderId="2" xfId="0" applyFill="1" applyBorder="1" applyAlignment="1">
      <alignment horizontal="left" vertical="center"/>
    </xf>
    <xf numFmtId="38" fontId="0" fillId="2" borderId="1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0" fontId="0" fillId="2" borderId="1" xfId="0" applyNumberFormat="1" applyFill="1" applyBorder="1" applyAlignment="1">
      <alignment horizontal="center" vertical="center"/>
    </xf>
    <xf numFmtId="38" fontId="0" fillId="2" borderId="0" xfId="1" applyFont="1" applyFill="1" applyAlignment="1">
      <alignment vertical="center"/>
    </xf>
    <xf numFmtId="188" fontId="0" fillId="18" borderId="0" xfId="0" applyNumberFormat="1" applyFill="1" applyAlignment="1">
      <alignment horizontal="center" vertical="center"/>
    </xf>
    <xf numFmtId="188" fontId="0" fillId="2" borderId="0" xfId="0" applyNumberFormat="1" applyFill="1" applyAlignment="1">
      <alignment horizontal="center" vertical="center"/>
    </xf>
    <xf numFmtId="188" fontId="0" fillId="2" borderId="9" xfId="0" applyNumberFormat="1" applyFill="1" applyBorder="1" applyAlignment="1">
      <alignment horizontal="right" vertical="center"/>
    </xf>
    <xf numFmtId="0" fontId="0" fillId="2" borderId="8" xfId="0" applyFill="1" applyBorder="1" applyAlignment="1">
      <alignment horizontal="left" vertical="center"/>
    </xf>
    <xf numFmtId="188" fontId="0" fillId="2" borderId="6" xfId="0" applyNumberFormat="1" applyFill="1" applyBorder="1" applyAlignment="1">
      <alignment horizontal="right" vertical="center"/>
    </xf>
    <xf numFmtId="0" fontId="0" fillId="2" borderId="5" xfId="0" applyFill="1" applyBorder="1" applyAlignment="1">
      <alignment horizontal="left" vertical="center"/>
    </xf>
    <xf numFmtId="188" fontId="0" fillId="2" borderId="6" xfId="0" applyNumberFormat="1" applyFill="1" applyBorder="1" applyAlignment="1">
      <alignment vertical="center"/>
    </xf>
    <xf numFmtId="189" fontId="0" fillId="2" borderId="0" xfId="0" applyNumberFormat="1" applyFill="1" applyAlignment="1">
      <alignment horizontal="center" vertical="center"/>
    </xf>
    <xf numFmtId="190" fontId="0" fillId="2" borderId="0" xfId="0" applyNumberFormat="1" applyFill="1" applyAlignment="1">
      <alignment vertical="center"/>
    </xf>
    <xf numFmtId="0" fontId="0" fillId="2" borderId="5" xfId="0" applyFill="1" applyBorder="1" applyAlignment="1">
      <alignment vertical="center"/>
    </xf>
    <xf numFmtId="188" fontId="0" fillId="2" borderId="4" xfId="0" applyNumberFormat="1" applyFill="1" applyBorder="1" applyAlignment="1">
      <alignment vertical="center"/>
    </xf>
    <xf numFmtId="20" fontId="0" fillId="2" borderId="0" xfId="0" applyNumberFormat="1" applyFill="1" applyAlignment="1">
      <alignment horizontal="center" vertical="center"/>
    </xf>
    <xf numFmtId="38" fontId="34" fillId="2" borderId="7" xfId="1" applyFont="1" applyFill="1" applyBorder="1" applyAlignment="1">
      <alignment horizontal="center" vertical="center" shrinkToFit="1"/>
    </xf>
    <xf numFmtId="0" fontId="18" fillId="7" borderId="10" xfId="0" applyFont="1" applyFill="1" applyBorder="1" applyAlignment="1">
      <alignment horizontal="center" vertical="center" wrapText="1" shrinkToFit="1"/>
    </xf>
    <xf numFmtId="0" fontId="16" fillId="2" borderId="11" xfId="0" applyFont="1" applyFill="1" applyBorder="1" applyAlignment="1">
      <alignment horizontal="center" vertical="center" shrinkToFit="1"/>
    </xf>
    <xf numFmtId="0" fontId="13" fillId="14" borderId="11" xfId="0" applyFont="1" applyFill="1" applyBorder="1" applyAlignment="1">
      <alignment horizontal="center" vertical="center" shrinkToFit="1"/>
    </xf>
    <xf numFmtId="0" fontId="17" fillId="6" borderId="10" xfId="0" applyFont="1" applyFill="1" applyBorder="1" applyAlignment="1">
      <alignment horizontal="center" vertical="center" wrapText="1" shrinkToFit="1"/>
    </xf>
    <xf numFmtId="0" fontId="17" fillId="4" borderId="10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 shrinkToFit="1"/>
    </xf>
    <xf numFmtId="0" fontId="4" fillId="2" borderId="0" xfId="0" applyFont="1" applyFill="1" applyAlignment="1">
      <alignment vertical="center"/>
    </xf>
    <xf numFmtId="0" fontId="4" fillId="2" borderId="6" xfId="0" applyFont="1" applyFill="1" applyBorder="1" applyAlignment="1">
      <alignment vertical="center"/>
    </xf>
    <xf numFmtId="0" fontId="37" fillId="2" borderId="0" xfId="0" applyFont="1" applyFill="1" applyAlignment="1">
      <alignment vertical="top"/>
    </xf>
    <xf numFmtId="0" fontId="37" fillId="2" borderId="6" xfId="0" applyFont="1" applyFill="1" applyBorder="1" applyAlignment="1">
      <alignment vertical="top"/>
    </xf>
    <xf numFmtId="0" fontId="39" fillId="2" borderId="0" xfId="0" applyFont="1" applyFill="1" applyAlignment="1">
      <alignment vertical="center"/>
    </xf>
    <xf numFmtId="0" fontId="36" fillId="3" borderId="11" xfId="0" applyFont="1" applyFill="1" applyBorder="1" applyAlignment="1">
      <alignment horizontal="center" vertical="center" shrinkToFit="1"/>
    </xf>
    <xf numFmtId="0" fontId="36" fillId="2" borderId="11" xfId="0" applyFont="1" applyFill="1" applyBorder="1" applyAlignment="1">
      <alignment horizontal="center" vertical="center" shrinkToFit="1"/>
    </xf>
    <xf numFmtId="0" fontId="40" fillId="3" borderId="10" xfId="0" applyFont="1" applyFill="1" applyBorder="1" applyAlignment="1">
      <alignment horizontal="center" vertical="center" wrapText="1" shrinkToFit="1"/>
    </xf>
    <xf numFmtId="0" fontId="40" fillId="2" borderId="10" xfId="0" applyFont="1" applyFill="1" applyBorder="1" applyAlignment="1">
      <alignment horizontal="center" vertical="center" wrapText="1" shrinkToFit="1"/>
    </xf>
    <xf numFmtId="0" fontId="40" fillId="2" borderId="10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/>
    <xf numFmtId="57" fontId="4" fillId="2" borderId="0" xfId="0" applyNumberFormat="1" applyFont="1" applyFill="1" applyAlignment="1">
      <alignment vertical="center"/>
    </xf>
    <xf numFmtId="0" fontId="0" fillId="6" borderId="0" xfId="0" applyFill="1" applyAlignment="1">
      <alignment vertical="center"/>
    </xf>
    <xf numFmtId="188" fontId="0" fillId="6" borderId="6" xfId="0" applyNumberFormat="1" applyFill="1" applyBorder="1" applyAlignment="1">
      <alignment horizontal="right" vertical="center"/>
    </xf>
  </cellXfs>
  <cellStyles count="15">
    <cellStyle name="桁区切り" xfId="1" builtinId="6"/>
    <cellStyle name="桁区切り 2" xfId="2" xr:uid="{00000000-0005-0000-0000-000001000000}"/>
    <cellStyle name="桁区切り 2 2" xfId="11" xr:uid="{00000000-0005-0000-0000-000002000000}"/>
    <cellStyle name="桁区切り 3" xfId="3" xr:uid="{00000000-0005-0000-0000-000003000000}"/>
    <cellStyle name="桁区切り 4" xfId="14" xr:uid="{00000000-0005-0000-0000-000004000000}"/>
    <cellStyle name="通貨 2" xfId="4" xr:uid="{00000000-0005-0000-0000-000005000000}"/>
    <cellStyle name="標準" xfId="0" builtinId="0"/>
    <cellStyle name="標準 2" xfId="5" xr:uid="{00000000-0005-0000-0000-000007000000}"/>
    <cellStyle name="標準 2 2" xfId="6" xr:uid="{00000000-0005-0000-0000-000008000000}"/>
    <cellStyle name="標準 2 2 2" xfId="7" xr:uid="{00000000-0005-0000-0000-000009000000}"/>
    <cellStyle name="標準 2 2 3" xfId="8" xr:uid="{00000000-0005-0000-0000-00000A000000}"/>
    <cellStyle name="標準 3" xfId="9" xr:uid="{00000000-0005-0000-0000-00000B000000}"/>
    <cellStyle name="標準 4" xfId="10" xr:uid="{00000000-0005-0000-0000-00000C000000}"/>
    <cellStyle name="標準 5" xfId="12" xr:uid="{00000000-0005-0000-0000-00000D000000}"/>
    <cellStyle name="標準 5 2" xfId="13" xr:uid="{00000000-0005-0000-0000-00000E000000}"/>
  </cellStyles>
  <dxfs count="0"/>
  <tableStyles count="0" defaultTableStyle="TableStyleMedium2" defaultPivotStyle="PivotStyleLight16"/>
  <colors>
    <mruColors>
      <color rgb="FF0000FF"/>
      <color rgb="FFFFA3A3"/>
      <color rgb="FFD2FEE1"/>
      <color rgb="FFFECEE8"/>
      <color rgb="FFFFCDCD"/>
      <color rgb="FFFFFFA7"/>
      <color rgb="FFF4FE76"/>
      <color rgb="FFFFFF75"/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</xdr:colOff>
      <xdr:row>3</xdr:row>
      <xdr:rowOff>140970</xdr:rowOff>
    </xdr:from>
    <xdr:to>
      <xdr:col>33</xdr:col>
      <xdr:colOff>3810</xdr:colOff>
      <xdr:row>6</xdr:row>
      <xdr:rowOff>125730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3427722-45F4-4117-921D-20B90E46F1F2}"/>
            </a:ext>
          </a:extLst>
        </xdr:cNvPr>
        <xdr:cNvGrpSpPr/>
      </xdr:nvGrpSpPr>
      <xdr:grpSpPr>
        <a:xfrm>
          <a:off x="10088881" y="1405890"/>
          <a:ext cx="308609" cy="1310640"/>
          <a:chOff x="13182601" y="1626870"/>
          <a:chExt cx="293369" cy="73914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AF05C132-13D4-4D58-AC58-27E0B6A8A4AD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EE6DD9B8-F843-4468-B85F-0E9426E476BB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B7346E9B-533B-4062-8CCE-AABF723AD91B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96753DB4-8146-45D3-99F9-4F84DE546A2E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11</xdr:row>
      <xdr:rowOff>140970</xdr:rowOff>
    </xdr:from>
    <xdr:to>
      <xdr:col>33</xdr:col>
      <xdr:colOff>3809</xdr:colOff>
      <xdr:row>14</xdr:row>
      <xdr:rowOff>125730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222131F8-79D8-4D15-BADD-377909C900A6}"/>
            </a:ext>
          </a:extLst>
        </xdr:cNvPr>
        <xdr:cNvGrpSpPr/>
      </xdr:nvGrpSpPr>
      <xdr:grpSpPr>
        <a:xfrm>
          <a:off x="10088880" y="4941570"/>
          <a:ext cx="308609" cy="1310640"/>
          <a:chOff x="13182601" y="1626870"/>
          <a:chExt cx="293369" cy="739140"/>
        </a:xfrm>
      </xdr:grpSpPr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B58C2EB5-D664-4D6D-96B5-49EBFF37B64F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44605228-D92E-4A35-844F-2E24AF8417AE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2570A7F0-EF4B-42A4-855D-4056C0A881EB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線コネクタ 24">
            <a:extLst>
              <a:ext uri="{FF2B5EF4-FFF2-40B4-BE49-F238E27FC236}">
                <a16:creationId xmlns:a16="http://schemas.microsoft.com/office/drawing/2014/main" id="{01BFA3BD-3D8B-421F-8FAE-6A49A17A7BC6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7</xdr:row>
      <xdr:rowOff>140970</xdr:rowOff>
    </xdr:from>
    <xdr:to>
      <xdr:col>33</xdr:col>
      <xdr:colOff>3809</xdr:colOff>
      <xdr:row>10</xdr:row>
      <xdr:rowOff>125730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D772A53C-6D81-471F-A5A5-E8ADC1D83B8B}"/>
            </a:ext>
          </a:extLst>
        </xdr:cNvPr>
        <xdr:cNvGrpSpPr/>
      </xdr:nvGrpSpPr>
      <xdr:grpSpPr>
        <a:xfrm>
          <a:off x="10088880" y="3173730"/>
          <a:ext cx="308609" cy="1310640"/>
          <a:chOff x="13182601" y="1626870"/>
          <a:chExt cx="293369" cy="739140"/>
        </a:xfrm>
      </xdr:grpSpPr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7114A2F0-744C-4D44-967F-6A83D6F86F15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AA1FBFA5-1F44-4E22-B596-292DE5A42612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9127C49A-6B89-4697-ACE5-6A5F4B9D57AF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AAE32325-51F4-4954-ADB5-709E5DF706C9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15</xdr:row>
      <xdr:rowOff>140970</xdr:rowOff>
    </xdr:from>
    <xdr:to>
      <xdr:col>33</xdr:col>
      <xdr:colOff>3809</xdr:colOff>
      <xdr:row>18</xdr:row>
      <xdr:rowOff>125730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1B79166C-020A-4EFE-9937-56D134F38914}"/>
            </a:ext>
          </a:extLst>
        </xdr:cNvPr>
        <xdr:cNvGrpSpPr/>
      </xdr:nvGrpSpPr>
      <xdr:grpSpPr>
        <a:xfrm>
          <a:off x="10088880" y="6709410"/>
          <a:ext cx="308609" cy="1310640"/>
          <a:chOff x="13182601" y="1626870"/>
          <a:chExt cx="293369" cy="739140"/>
        </a:xfrm>
      </xdr:grpSpPr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D123DF88-96C3-4FE5-8BAD-E7699D38CC67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線コネクタ 32">
            <a:extLst>
              <a:ext uri="{FF2B5EF4-FFF2-40B4-BE49-F238E27FC236}">
                <a16:creationId xmlns:a16="http://schemas.microsoft.com/office/drawing/2014/main" id="{AC28F9DD-33CF-4D41-A229-45E9D99A09C5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A1123C49-D868-417D-A9A6-CBE28552D612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76E1A532-991D-4145-AF91-D4744ACFA6C5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19</xdr:row>
      <xdr:rowOff>140970</xdr:rowOff>
    </xdr:from>
    <xdr:to>
      <xdr:col>33</xdr:col>
      <xdr:colOff>3809</xdr:colOff>
      <xdr:row>22</xdr:row>
      <xdr:rowOff>125730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1CD2ED05-9955-4305-8A6B-0618D87FF728}"/>
            </a:ext>
          </a:extLst>
        </xdr:cNvPr>
        <xdr:cNvGrpSpPr/>
      </xdr:nvGrpSpPr>
      <xdr:grpSpPr>
        <a:xfrm>
          <a:off x="10088880" y="8477250"/>
          <a:ext cx="308609" cy="1310640"/>
          <a:chOff x="13182601" y="1626870"/>
          <a:chExt cx="293369" cy="739140"/>
        </a:xfrm>
      </xdr:grpSpPr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C307CF9B-82EC-48C8-9D99-8E40CC3272B4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49E4333D-AB5F-4969-95F8-3DC9F4638E61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直線コネクタ 43">
            <a:extLst>
              <a:ext uri="{FF2B5EF4-FFF2-40B4-BE49-F238E27FC236}">
                <a16:creationId xmlns:a16="http://schemas.microsoft.com/office/drawing/2014/main" id="{EFEEBE7B-CCC7-4B56-85B3-09F59187C5EB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直線コネクタ 44">
            <a:extLst>
              <a:ext uri="{FF2B5EF4-FFF2-40B4-BE49-F238E27FC236}">
                <a16:creationId xmlns:a16="http://schemas.microsoft.com/office/drawing/2014/main" id="{DB28D7EB-EF23-449D-AEF3-F3E16AB0A7C6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23</xdr:row>
      <xdr:rowOff>140970</xdr:rowOff>
    </xdr:from>
    <xdr:to>
      <xdr:col>33</xdr:col>
      <xdr:colOff>3809</xdr:colOff>
      <xdr:row>26</xdr:row>
      <xdr:rowOff>125730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1460B5C1-2022-4422-9123-F830891C8A18}"/>
            </a:ext>
          </a:extLst>
        </xdr:cNvPr>
        <xdr:cNvGrpSpPr/>
      </xdr:nvGrpSpPr>
      <xdr:grpSpPr>
        <a:xfrm>
          <a:off x="10088880" y="10245090"/>
          <a:ext cx="308609" cy="1310640"/>
          <a:chOff x="13182601" y="1626870"/>
          <a:chExt cx="293369" cy="739140"/>
        </a:xfrm>
      </xdr:grpSpPr>
      <xdr:cxnSp macro="">
        <xdr:nvCxnSpPr>
          <xdr:cNvPr id="47" name="直線コネクタ 46">
            <a:extLst>
              <a:ext uri="{FF2B5EF4-FFF2-40B4-BE49-F238E27FC236}">
                <a16:creationId xmlns:a16="http://schemas.microsoft.com/office/drawing/2014/main" id="{6EED180B-EBE1-46CD-859C-2796F6C9CD6F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2002144A-E629-4952-B67E-9B702AFFA318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15BA0B92-1E00-44E1-AB25-AE18BD091EB9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直線コネクタ 49">
            <a:extLst>
              <a:ext uri="{FF2B5EF4-FFF2-40B4-BE49-F238E27FC236}">
                <a16:creationId xmlns:a16="http://schemas.microsoft.com/office/drawing/2014/main" id="{42303AC3-B820-440E-8A6C-D9E2AF1C58D2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27</xdr:row>
      <xdr:rowOff>140970</xdr:rowOff>
    </xdr:from>
    <xdr:to>
      <xdr:col>33</xdr:col>
      <xdr:colOff>3809</xdr:colOff>
      <xdr:row>30</xdr:row>
      <xdr:rowOff>125730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634E1C64-7734-4F67-85D6-A22A622FC9D4}"/>
            </a:ext>
          </a:extLst>
        </xdr:cNvPr>
        <xdr:cNvGrpSpPr/>
      </xdr:nvGrpSpPr>
      <xdr:grpSpPr>
        <a:xfrm>
          <a:off x="10088880" y="12012930"/>
          <a:ext cx="308609" cy="1310640"/>
          <a:chOff x="13182601" y="1626870"/>
          <a:chExt cx="293369" cy="739140"/>
        </a:xfrm>
      </xdr:grpSpPr>
      <xdr:cxnSp macro="">
        <xdr:nvCxnSpPr>
          <xdr:cNvPr id="52" name="直線コネクタ 51">
            <a:extLst>
              <a:ext uri="{FF2B5EF4-FFF2-40B4-BE49-F238E27FC236}">
                <a16:creationId xmlns:a16="http://schemas.microsoft.com/office/drawing/2014/main" id="{FF26B400-8BCA-48E5-9C49-A2928A749ACE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線コネクタ 52">
            <a:extLst>
              <a:ext uri="{FF2B5EF4-FFF2-40B4-BE49-F238E27FC236}">
                <a16:creationId xmlns:a16="http://schemas.microsoft.com/office/drawing/2014/main" id="{43136AF2-5F2F-4ED8-93C5-CD3BE83F1933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0E6E2057-68DF-46D7-B04A-3D0981D546DD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C36EE184-EED2-4F35-9A0F-3B9805D95B70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1</xdr:colOff>
      <xdr:row>31</xdr:row>
      <xdr:rowOff>140970</xdr:rowOff>
    </xdr:from>
    <xdr:to>
      <xdr:col>33</xdr:col>
      <xdr:colOff>3810</xdr:colOff>
      <xdr:row>34</xdr:row>
      <xdr:rowOff>125730</xdr:rowOff>
    </xdr:to>
    <xdr:grpSp>
      <xdr:nvGrpSpPr>
        <xdr:cNvPr id="56" name="グループ化 55">
          <a:extLst>
            <a:ext uri="{FF2B5EF4-FFF2-40B4-BE49-F238E27FC236}">
              <a16:creationId xmlns:a16="http://schemas.microsoft.com/office/drawing/2014/main" id="{7D74EE08-8C46-4DE1-A76B-DFF9A1BD38FF}"/>
            </a:ext>
          </a:extLst>
        </xdr:cNvPr>
        <xdr:cNvGrpSpPr/>
      </xdr:nvGrpSpPr>
      <xdr:grpSpPr>
        <a:xfrm>
          <a:off x="10088881" y="13780770"/>
          <a:ext cx="308609" cy="1310640"/>
          <a:chOff x="13182601" y="1626870"/>
          <a:chExt cx="293369" cy="739140"/>
        </a:xfrm>
      </xdr:grpSpPr>
      <xdr:cxnSp macro="">
        <xdr:nvCxnSpPr>
          <xdr:cNvPr id="57" name="直線コネクタ 56">
            <a:extLst>
              <a:ext uri="{FF2B5EF4-FFF2-40B4-BE49-F238E27FC236}">
                <a16:creationId xmlns:a16="http://schemas.microsoft.com/office/drawing/2014/main" id="{2FDDA45C-547F-4A10-BB5A-3F2C017C36D2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直線コネクタ 57">
            <a:extLst>
              <a:ext uri="{FF2B5EF4-FFF2-40B4-BE49-F238E27FC236}">
                <a16:creationId xmlns:a16="http://schemas.microsoft.com/office/drawing/2014/main" id="{1090F439-64BA-4D47-B53D-83E44DD549EB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直線コネクタ 58">
            <a:extLst>
              <a:ext uri="{FF2B5EF4-FFF2-40B4-BE49-F238E27FC236}">
                <a16:creationId xmlns:a16="http://schemas.microsoft.com/office/drawing/2014/main" id="{A55E3C94-27A4-46CE-9BE3-4C7144E9A1D2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直線コネクタ 59">
            <a:extLst>
              <a:ext uri="{FF2B5EF4-FFF2-40B4-BE49-F238E27FC236}">
                <a16:creationId xmlns:a16="http://schemas.microsoft.com/office/drawing/2014/main" id="{9CE62000-E9AE-48AA-82AB-7D8F6AA18F62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39</xdr:row>
      <xdr:rowOff>140970</xdr:rowOff>
    </xdr:from>
    <xdr:to>
      <xdr:col>33</xdr:col>
      <xdr:colOff>3809</xdr:colOff>
      <xdr:row>42</xdr:row>
      <xdr:rowOff>125730</xdr:rowOff>
    </xdr:to>
    <xdr:grpSp>
      <xdr:nvGrpSpPr>
        <xdr:cNvPr id="61" name="グループ化 60">
          <a:extLst>
            <a:ext uri="{FF2B5EF4-FFF2-40B4-BE49-F238E27FC236}">
              <a16:creationId xmlns:a16="http://schemas.microsoft.com/office/drawing/2014/main" id="{FE675285-FA29-416A-B182-B1B5F05FCE5A}"/>
            </a:ext>
          </a:extLst>
        </xdr:cNvPr>
        <xdr:cNvGrpSpPr/>
      </xdr:nvGrpSpPr>
      <xdr:grpSpPr>
        <a:xfrm>
          <a:off x="10088880" y="17316450"/>
          <a:ext cx="308609" cy="1310640"/>
          <a:chOff x="13182601" y="1626870"/>
          <a:chExt cx="293369" cy="739140"/>
        </a:xfrm>
      </xdr:grpSpPr>
      <xdr:cxnSp macro="">
        <xdr:nvCxnSpPr>
          <xdr:cNvPr id="62" name="直線コネクタ 61">
            <a:extLst>
              <a:ext uri="{FF2B5EF4-FFF2-40B4-BE49-F238E27FC236}">
                <a16:creationId xmlns:a16="http://schemas.microsoft.com/office/drawing/2014/main" id="{BDA0FFBB-4C93-4815-94BF-28384ED193D1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直線コネクタ 62">
            <a:extLst>
              <a:ext uri="{FF2B5EF4-FFF2-40B4-BE49-F238E27FC236}">
                <a16:creationId xmlns:a16="http://schemas.microsoft.com/office/drawing/2014/main" id="{95648E9F-57E1-4A32-BC41-CA6E7E312DCF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4" name="直線コネクタ 63">
            <a:extLst>
              <a:ext uri="{FF2B5EF4-FFF2-40B4-BE49-F238E27FC236}">
                <a16:creationId xmlns:a16="http://schemas.microsoft.com/office/drawing/2014/main" id="{41E486C9-A774-4EAD-9F39-0C0D4673EF10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" name="直線コネクタ 64">
            <a:extLst>
              <a:ext uri="{FF2B5EF4-FFF2-40B4-BE49-F238E27FC236}">
                <a16:creationId xmlns:a16="http://schemas.microsoft.com/office/drawing/2014/main" id="{B3C43391-2AED-484D-9EAA-0E5137E183A9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35</xdr:row>
      <xdr:rowOff>140970</xdr:rowOff>
    </xdr:from>
    <xdr:to>
      <xdr:col>33</xdr:col>
      <xdr:colOff>3809</xdr:colOff>
      <xdr:row>38</xdr:row>
      <xdr:rowOff>125730</xdr:rowOff>
    </xdr:to>
    <xdr:grpSp>
      <xdr:nvGrpSpPr>
        <xdr:cNvPr id="66" name="グループ化 65">
          <a:extLst>
            <a:ext uri="{FF2B5EF4-FFF2-40B4-BE49-F238E27FC236}">
              <a16:creationId xmlns:a16="http://schemas.microsoft.com/office/drawing/2014/main" id="{D61174CA-99C6-4D9A-8E5C-DE03F8EB8F67}"/>
            </a:ext>
          </a:extLst>
        </xdr:cNvPr>
        <xdr:cNvGrpSpPr/>
      </xdr:nvGrpSpPr>
      <xdr:grpSpPr>
        <a:xfrm>
          <a:off x="10088880" y="15548610"/>
          <a:ext cx="308609" cy="1310640"/>
          <a:chOff x="13182601" y="1626870"/>
          <a:chExt cx="293369" cy="739140"/>
        </a:xfrm>
      </xdr:grpSpPr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D50318B2-CFD3-4C46-B446-EF76A622887E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" name="直線コネクタ 67">
            <a:extLst>
              <a:ext uri="{FF2B5EF4-FFF2-40B4-BE49-F238E27FC236}">
                <a16:creationId xmlns:a16="http://schemas.microsoft.com/office/drawing/2014/main" id="{10F5D679-2672-47BC-9C89-58D7BD225AD3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直線コネクタ 68">
            <a:extLst>
              <a:ext uri="{FF2B5EF4-FFF2-40B4-BE49-F238E27FC236}">
                <a16:creationId xmlns:a16="http://schemas.microsoft.com/office/drawing/2014/main" id="{ED008334-DC36-45B4-8690-ED978D65C711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直線コネクタ 69">
            <a:extLst>
              <a:ext uri="{FF2B5EF4-FFF2-40B4-BE49-F238E27FC236}">
                <a16:creationId xmlns:a16="http://schemas.microsoft.com/office/drawing/2014/main" id="{6E2AF2F9-6B60-48BE-8031-51A44C006047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1</xdr:colOff>
      <xdr:row>43</xdr:row>
      <xdr:rowOff>140970</xdr:rowOff>
    </xdr:from>
    <xdr:to>
      <xdr:col>33</xdr:col>
      <xdr:colOff>3810</xdr:colOff>
      <xdr:row>46</xdr:row>
      <xdr:rowOff>125730</xdr:rowOff>
    </xdr:to>
    <xdr:grpSp>
      <xdr:nvGrpSpPr>
        <xdr:cNvPr id="71" name="グループ化 70">
          <a:extLst>
            <a:ext uri="{FF2B5EF4-FFF2-40B4-BE49-F238E27FC236}">
              <a16:creationId xmlns:a16="http://schemas.microsoft.com/office/drawing/2014/main" id="{CFFB7A3C-8242-45F4-AC23-8C60EBD6CFC5}"/>
            </a:ext>
          </a:extLst>
        </xdr:cNvPr>
        <xdr:cNvGrpSpPr/>
      </xdr:nvGrpSpPr>
      <xdr:grpSpPr>
        <a:xfrm>
          <a:off x="10088881" y="19084290"/>
          <a:ext cx="308609" cy="1310640"/>
          <a:chOff x="13182601" y="1626870"/>
          <a:chExt cx="293369" cy="739140"/>
        </a:xfrm>
      </xdr:grpSpPr>
      <xdr:cxnSp macro="">
        <xdr:nvCxnSpPr>
          <xdr:cNvPr id="72" name="直線コネクタ 71">
            <a:extLst>
              <a:ext uri="{FF2B5EF4-FFF2-40B4-BE49-F238E27FC236}">
                <a16:creationId xmlns:a16="http://schemas.microsoft.com/office/drawing/2014/main" id="{A40516A5-5408-4C9E-B73C-B66E35C5BD1E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9ECF9F7F-83DD-4793-8C48-07B36D5441E5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160D7942-D4F6-4644-B580-74FF1B8325CB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324A9034-F0AD-41B8-95F3-B369E71CF326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51</xdr:row>
      <xdr:rowOff>140970</xdr:rowOff>
    </xdr:from>
    <xdr:to>
      <xdr:col>33</xdr:col>
      <xdr:colOff>3809</xdr:colOff>
      <xdr:row>54</xdr:row>
      <xdr:rowOff>125730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61F3E3BD-8A27-45E3-876F-DEF147752300}"/>
            </a:ext>
          </a:extLst>
        </xdr:cNvPr>
        <xdr:cNvGrpSpPr/>
      </xdr:nvGrpSpPr>
      <xdr:grpSpPr>
        <a:xfrm>
          <a:off x="10088880" y="22619970"/>
          <a:ext cx="308609" cy="1310640"/>
          <a:chOff x="13182601" y="1626870"/>
          <a:chExt cx="293369" cy="739140"/>
        </a:xfrm>
      </xdr:grpSpPr>
      <xdr:cxnSp macro="">
        <xdr:nvCxnSpPr>
          <xdr:cNvPr id="77" name="直線コネクタ 76">
            <a:extLst>
              <a:ext uri="{FF2B5EF4-FFF2-40B4-BE49-F238E27FC236}">
                <a16:creationId xmlns:a16="http://schemas.microsoft.com/office/drawing/2014/main" id="{67C46AA1-4D19-4AF9-9D0F-52FC3917B37A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22B530DB-FC17-481C-B95B-1F2030A7C617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1AF7F6E8-7CD6-41FB-833B-FD78E655DD57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直線コネクタ 79">
            <a:extLst>
              <a:ext uri="{FF2B5EF4-FFF2-40B4-BE49-F238E27FC236}">
                <a16:creationId xmlns:a16="http://schemas.microsoft.com/office/drawing/2014/main" id="{1F4A8AA0-6808-4089-91FB-95DF834E9D37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47</xdr:row>
      <xdr:rowOff>140970</xdr:rowOff>
    </xdr:from>
    <xdr:to>
      <xdr:col>33</xdr:col>
      <xdr:colOff>3809</xdr:colOff>
      <xdr:row>50</xdr:row>
      <xdr:rowOff>125730</xdr:rowOff>
    </xdr:to>
    <xdr:grpSp>
      <xdr:nvGrpSpPr>
        <xdr:cNvPr id="81" name="グループ化 80">
          <a:extLst>
            <a:ext uri="{FF2B5EF4-FFF2-40B4-BE49-F238E27FC236}">
              <a16:creationId xmlns:a16="http://schemas.microsoft.com/office/drawing/2014/main" id="{8253862D-98AE-41E9-B9D9-E463D1A30E08}"/>
            </a:ext>
          </a:extLst>
        </xdr:cNvPr>
        <xdr:cNvGrpSpPr/>
      </xdr:nvGrpSpPr>
      <xdr:grpSpPr>
        <a:xfrm>
          <a:off x="10088880" y="20852130"/>
          <a:ext cx="308609" cy="1310640"/>
          <a:chOff x="13182601" y="1626870"/>
          <a:chExt cx="293369" cy="739140"/>
        </a:xfrm>
      </xdr:grpSpPr>
      <xdr:cxnSp macro="">
        <xdr:nvCxnSpPr>
          <xdr:cNvPr id="82" name="直線コネクタ 81">
            <a:extLst>
              <a:ext uri="{FF2B5EF4-FFF2-40B4-BE49-F238E27FC236}">
                <a16:creationId xmlns:a16="http://schemas.microsoft.com/office/drawing/2014/main" id="{1E22B424-0CCA-4E52-86F2-95B3C15CFDDA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" name="直線コネクタ 82">
            <a:extLst>
              <a:ext uri="{FF2B5EF4-FFF2-40B4-BE49-F238E27FC236}">
                <a16:creationId xmlns:a16="http://schemas.microsoft.com/office/drawing/2014/main" id="{C98C85A8-DB0E-46AF-BC30-30B345606799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4" name="直線コネクタ 83">
            <a:extLst>
              <a:ext uri="{FF2B5EF4-FFF2-40B4-BE49-F238E27FC236}">
                <a16:creationId xmlns:a16="http://schemas.microsoft.com/office/drawing/2014/main" id="{9C4E821C-B62D-4242-AD55-EE4DD2E6EC93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1BCEF651-4448-4023-AAB8-D52398CE3F50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0</xdr:colOff>
      <xdr:row>55</xdr:row>
      <xdr:rowOff>140970</xdr:rowOff>
    </xdr:from>
    <xdr:to>
      <xdr:col>33</xdr:col>
      <xdr:colOff>3809</xdr:colOff>
      <xdr:row>58</xdr:row>
      <xdr:rowOff>125730</xdr:rowOff>
    </xdr:to>
    <xdr:grpSp>
      <xdr:nvGrpSpPr>
        <xdr:cNvPr id="86" name="グループ化 85">
          <a:extLst>
            <a:ext uri="{FF2B5EF4-FFF2-40B4-BE49-F238E27FC236}">
              <a16:creationId xmlns:a16="http://schemas.microsoft.com/office/drawing/2014/main" id="{3FDC9884-89E7-411F-AD32-F5BF7BFDCF1A}"/>
            </a:ext>
          </a:extLst>
        </xdr:cNvPr>
        <xdr:cNvGrpSpPr/>
      </xdr:nvGrpSpPr>
      <xdr:grpSpPr>
        <a:xfrm>
          <a:off x="10088880" y="24387810"/>
          <a:ext cx="308609" cy="1310640"/>
          <a:chOff x="13182601" y="1626870"/>
          <a:chExt cx="293369" cy="739140"/>
        </a:xfrm>
      </xdr:grpSpPr>
      <xdr:cxnSp macro="">
        <xdr:nvCxnSpPr>
          <xdr:cNvPr id="87" name="直線コネクタ 86">
            <a:extLst>
              <a:ext uri="{FF2B5EF4-FFF2-40B4-BE49-F238E27FC236}">
                <a16:creationId xmlns:a16="http://schemas.microsoft.com/office/drawing/2014/main" id="{ABD18867-07DF-4A0D-A5AD-E7C6D1666D70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直線コネクタ 87">
            <a:extLst>
              <a:ext uri="{FF2B5EF4-FFF2-40B4-BE49-F238E27FC236}">
                <a16:creationId xmlns:a16="http://schemas.microsoft.com/office/drawing/2014/main" id="{D3706DC6-15D2-4DAC-A62A-3758DA0F7A21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41DD9165-D60C-4563-9888-C345A219549E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A26E2CF9-B6E9-4F2F-814E-C512C2540F5E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</xdr:col>
      <xdr:colOff>0</xdr:colOff>
      <xdr:row>71</xdr:row>
      <xdr:rowOff>60960</xdr:rowOff>
    </xdr:from>
    <xdr:to>
      <xdr:col>13</xdr:col>
      <xdr:colOff>15240</xdr:colOff>
      <xdr:row>81</xdr:row>
      <xdr:rowOff>83820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30A3286-0D7E-446C-B75A-A87AB4D54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" y="29047440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71</xdr:row>
      <xdr:rowOff>60960</xdr:rowOff>
    </xdr:from>
    <xdr:to>
      <xdr:col>30</xdr:col>
      <xdr:colOff>320040</xdr:colOff>
      <xdr:row>81</xdr:row>
      <xdr:rowOff>83820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F0945F2-1A99-48C5-AA45-CA64B097D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29047440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71</xdr:row>
      <xdr:rowOff>60960</xdr:rowOff>
    </xdr:from>
    <xdr:to>
      <xdr:col>41</xdr:col>
      <xdr:colOff>304800</xdr:colOff>
      <xdr:row>81</xdr:row>
      <xdr:rowOff>83820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F480E1A-A3C9-4E6B-BE3D-8A793525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880" y="29047440"/>
          <a:ext cx="3810000" cy="285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382614</xdr:colOff>
      <xdr:row>0</xdr:row>
      <xdr:rowOff>0</xdr:rowOff>
    </xdr:from>
    <xdr:to>
      <xdr:col>8</xdr:col>
      <xdr:colOff>290232</xdr:colOff>
      <xdr:row>17</xdr:row>
      <xdr:rowOff>167640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F32A191-7AD5-4A35-A088-7865B1DEC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" t="-985" r="72478" b="48962"/>
        <a:stretch/>
      </xdr:blipFill>
      <xdr:spPr>
        <a:xfrm>
          <a:off x="3712554" y="0"/>
          <a:ext cx="1142058" cy="34061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365760</xdr:colOff>
      <xdr:row>0</xdr:row>
      <xdr:rowOff>0</xdr:rowOff>
    </xdr:from>
    <xdr:to>
      <xdr:col>10</xdr:col>
      <xdr:colOff>287849</xdr:colOff>
      <xdr:row>12</xdr:row>
      <xdr:rowOff>99060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C64A21F-6F26-488B-BF8A-4E2E55B15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8" t="-984" r="41851" b="60438"/>
        <a:stretch/>
      </xdr:blipFill>
      <xdr:spPr>
        <a:xfrm>
          <a:off x="4930140" y="0"/>
          <a:ext cx="1156529" cy="23850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350521</xdr:colOff>
      <xdr:row>12</xdr:row>
      <xdr:rowOff>182880</xdr:rowOff>
    </xdr:from>
    <xdr:to>
      <xdr:col>10</xdr:col>
      <xdr:colOff>265119</xdr:colOff>
      <xdr:row>24</xdr:row>
      <xdr:rowOff>152400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8D4239E-4216-42EA-B1DC-C5BE883B6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42" t="-984" r="13044" b="60438"/>
        <a:stretch/>
      </xdr:blipFill>
      <xdr:spPr>
        <a:xfrm>
          <a:off x="4914901" y="2468880"/>
          <a:ext cx="1149038" cy="22555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22860</xdr:colOff>
      <xdr:row>0</xdr:row>
      <xdr:rowOff>0</xdr:rowOff>
    </xdr:from>
    <xdr:to>
      <xdr:col>16</xdr:col>
      <xdr:colOff>30480</xdr:colOff>
      <xdr:row>12</xdr:row>
      <xdr:rowOff>121920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002C942-C317-4437-864C-88CAF4CC6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8" t="4584" r="9476" b="50143"/>
        <a:stretch/>
      </xdr:blipFill>
      <xdr:spPr>
        <a:xfrm>
          <a:off x="6438900" y="0"/>
          <a:ext cx="3078480" cy="24079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4F99-1EDC-44EA-999B-D4D3CFA2415A}">
  <sheetPr>
    <pageSetUpPr fitToPage="1"/>
  </sheetPr>
  <dimension ref="A1:BM74"/>
  <sheetViews>
    <sheetView tabSelected="1" view="pageBreakPreview" zoomScale="50" zoomScaleNormal="50" zoomScaleSheetLayoutView="50" workbookViewId="0">
      <selection activeCell="A2" sqref="A2"/>
    </sheetView>
  </sheetViews>
  <sheetFormatPr defaultColWidth="9" defaultRowHeight="18" customHeight="1" x14ac:dyDescent="0.2"/>
  <cols>
    <col min="1" max="1" width="5.77734375" style="15" customWidth="1"/>
    <col min="2" max="2" width="4.77734375" style="15" customWidth="1"/>
    <col min="3" max="3" width="9.77734375" style="28" customWidth="1"/>
    <col min="4" max="4" width="10.6640625" style="28" customWidth="1"/>
    <col min="5" max="8" width="0.5546875" style="15" customWidth="1"/>
    <col min="9" max="9" width="0.5546875" style="70" customWidth="1"/>
    <col min="10" max="10" width="10.33203125" style="25" customWidth="1"/>
    <col min="11" max="11" width="9.6640625" style="25" customWidth="1"/>
    <col min="12" max="12" width="10.6640625" style="25" customWidth="1"/>
    <col min="13" max="16" width="0.5546875" style="15" customWidth="1"/>
    <col min="17" max="17" width="0.5546875" style="70" customWidth="1"/>
    <col min="18" max="18" width="4.6640625" style="25" customWidth="1"/>
    <col min="19" max="19" width="12.21875" style="13" customWidth="1"/>
    <col min="20" max="20" width="9.77734375" style="13" customWidth="1"/>
    <col min="21" max="21" width="10.6640625" style="13" customWidth="1"/>
    <col min="22" max="26" width="0.88671875" style="15" customWidth="1"/>
    <col min="27" max="27" width="0.88671875" style="70" customWidth="1"/>
    <col min="28" max="28" width="4.6640625" style="15" customWidth="1"/>
    <col min="29" max="29" width="10.5546875" style="13" customWidth="1"/>
    <col min="30" max="30" width="9.77734375" style="13" customWidth="1"/>
    <col min="31" max="31" width="10.6640625" style="13" customWidth="1"/>
    <col min="32" max="32" width="2.109375" style="25" customWidth="1"/>
    <col min="33" max="33" width="2.109375" style="13" customWidth="1"/>
    <col min="34" max="34" width="6.33203125" style="25" customWidth="1"/>
    <col min="35" max="35" width="9.77734375" style="25" customWidth="1"/>
    <col min="36" max="36" width="10.6640625" style="25" customWidth="1"/>
    <col min="37" max="37" width="8.33203125" style="110" customWidth="1"/>
    <col min="38" max="38" width="0.88671875" style="25" customWidth="1"/>
    <col min="39" max="39" width="2.109375" style="25" customWidth="1"/>
    <col min="40" max="40" width="4.6640625" style="17" customWidth="1"/>
    <col min="41" max="41" width="7.88671875" style="27" customWidth="1"/>
    <col min="42" max="42" width="9.77734375" style="25" customWidth="1"/>
    <col min="43" max="43" width="10.6640625" style="25" customWidth="1"/>
    <col min="44" max="44" width="2.77734375" style="25" customWidth="1"/>
    <col min="45" max="45" width="8.21875" style="25" customWidth="1"/>
    <col min="46" max="46" width="9.77734375" style="25" customWidth="1"/>
    <col min="47" max="47" width="10.6640625" style="25" customWidth="1"/>
    <col min="48" max="48" width="4.44140625" style="15" customWidth="1"/>
    <col min="49" max="49" width="5" style="25" customWidth="1"/>
    <col min="50" max="50" width="22.77734375" style="26" customWidth="1"/>
    <col min="51" max="51" width="26.88671875" style="26" customWidth="1"/>
    <col min="52" max="52" width="3" style="26" customWidth="1"/>
    <col min="53" max="53" width="9" style="26"/>
    <col min="66" max="16384" width="9" style="25"/>
  </cols>
  <sheetData>
    <row r="1" spans="1:53" ht="32.4" customHeight="1" x14ac:dyDescent="1.1000000000000001">
      <c r="A1" s="69" t="s">
        <v>178</v>
      </c>
      <c r="B1" s="68"/>
      <c r="L1" s="67"/>
      <c r="S1" s="61"/>
      <c r="AC1" s="61"/>
      <c r="AD1" s="61"/>
      <c r="AE1" s="61"/>
      <c r="AL1" s="31"/>
      <c r="AM1" s="91" t="s">
        <v>189</v>
      </c>
      <c r="AN1" s="91"/>
      <c r="AO1" s="80"/>
      <c r="AP1" s="80"/>
      <c r="AQ1" s="80"/>
      <c r="AR1" s="80"/>
      <c r="AS1" s="80"/>
      <c r="AT1" s="80"/>
      <c r="AU1" s="80"/>
    </row>
    <row r="2" spans="1:53" s="62" customFormat="1" ht="37.799999999999997" customHeight="1" x14ac:dyDescent="1.1000000000000001">
      <c r="A2" s="66"/>
      <c r="C2" s="61" t="s">
        <v>207</v>
      </c>
      <c r="D2" s="61"/>
      <c r="E2" s="71"/>
      <c r="F2" s="71"/>
      <c r="G2" s="71"/>
      <c r="H2" s="71"/>
      <c r="I2" s="72"/>
      <c r="J2" s="85"/>
      <c r="K2" s="145"/>
      <c r="L2" s="146"/>
      <c r="M2" s="71"/>
      <c r="N2" s="71"/>
      <c r="O2" s="71"/>
      <c r="P2" s="71"/>
      <c r="Q2" s="72"/>
      <c r="R2" s="61" t="s">
        <v>208</v>
      </c>
      <c r="S2" s="61"/>
      <c r="T2" s="145"/>
      <c r="U2" s="146"/>
      <c r="V2" s="71"/>
      <c r="W2" s="71"/>
      <c r="X2" s="71"/>
      <c r="Y2" s="71"/>
      <c r="Z2" s="71"/>
      <c r="AA2" s="72"/>
      <c r="AB2" s="61" t="s">
        <v>209</v>
      </c>
      <c r="AC2" s="61"/>
      <c r="AD2" s="145"/>
      <c r="AE2" s="146"/>
      <c r="AH2" s="89"/>
      <c r="AI2" s="145"/>
      <c r="AJ2" s="146"/>
      <c r="AK2" s="111"/>
      <c r="AL2" s="65"/>
      <c r="AM2" s="93"/>
      <c r="AN2" s="92"/>
      <c r="AO2" s="64"/>
      <c r="AV2" s="66"/>
      <c r="AX2" s="63"/>
      <c r="AY2" s="63"/>
      <c r="AZ2" s="63"/>
      <c r="BA2" s="63"/>
    </row>
    <row r="3" spans="1:53" s="13" customFormat="1" ht="28.8" customHeight="1" thickBot="1" x14ac:dyDescent="0.4">
      <c r="A3" s="141" t="s">
        <v>53</v>
      </c>
      <c r="B3" s="141"/>
      <c r="C3" s="161">
        <v>3</v>
      </c>
      <c r="D3" s="161"/>
      <c r="E3" s="71"/>
      <c r="F3" s="15"/>
      <c r="G3" s="15"/>
      <c r="H3" s="15"/>
      <c r="I3" s="70"/>
      <c r="J3" s="86"/>
      <c r="K3" s="86"/>
      <c r="L3" s="86"/>
      <c r="M3" s="15"/>
      <c r="N3" s="15"/>
      <c r="O3" s="15"/>
      <c r="P3" s="15"/>
      <c r="Q3" s="70"/>
      <c r="R3" s="60" t="s">
        <v>23</v>
      </c>
      <c r="S3" s="59"/>
      <c r="T3" s="142">
        <v>3</v>
      </c>
      <c r="U3" s="142"/>
      <c r="V3" s="71"/>
      <c r="W3" s="15"/>
      <c r="X3" s="15"/>
      <c r="Y3" s="15"/>
      <c r="Z3" s="15"/>
      <c r="AA3" s="70"/>
      <c r="AB3" s="204" t="s">
        <v>23</v>
      </c>
      <c r="AC3" s="58"/>
      <c r="AD3" s="142">
        <v>3</v>
      </c>
      <c r="AE3" s="142"/>
      <c r="AH3" s="143" t="s">
        <v>31</v>
      </c>
      <c r="AI3" s="144"/>
      <c r="AJ3" s="144"/>
      <c r="AK3" s="112"/>
      <c r="AL3" s="57"/>
      <c r="AM3" s="56"/>
      <c r="AN3" s="204" t="s">
        <v>23</v>
      </c>
      <c r="AO3" s="27"/>
      <c r="AV3" s="15"/>
      <c r="AX3" s="26"/>
      <c r="AY3" s="26"/>
      <c r="AZ3" s="26"/>
      <c r="BA3" s="26"/>
    </row>
    <row r="4" spans="1:53" ht="35.1" customHeight="1" thickTop="1" thickBot="1" x14ac:dyDescent="0.25">
      <c r="A4" s="17">
        <v>1</v>
      </c>
      <c r="B4" s="325" t="s">
        <v>32</v>
      </c>
      <c r="C4" s="181" t="s">
        <v>2</v>
      </c>
      <c r="D4" s="162" t="s">
        <v>45</v>
      </c>
      <c r="F4" s="17" t="s">
        <v>32</v>
      </c>
      <c r="G4" s="17" t="s">
        <v>98</v>
      </c>
      <c r="H4" s="17">
        <v>1</v>
      </c>
      <c r="I4" s="73" t="s">
        <v>9</v>
      </c>
      <c r="J4" s="327" t="str">
        <f t="shared" ref="J4:J35" si="0">F4&amp;G4&amp;H4&amp;I4</f>
        <v>Ａ-1位</v>
      </c>
      <c r="K4" s="181" t="s">
        <v>2</v>
      </c>
      <c r="L4" s="162" t="s">
        <v>45</v>
      </c>
      <c r="N4" s="17" t="s">
        <v>163</v>
      </c>
      <c r="O4" s="17" t="s">
        <v>98</v>
      </c>
      <c r="P4" s="17">
        <v>1</v>
      </c>
      <c r="Q4" s="73" t="s">
        <v>9</v>
      </c>
      <c r="R4" s="300" t="s">
        <v>19</v>
      </c>
      <c r="S4" s="295" t="str">
        <f t="shared" ref="S4:S35" si="1">N4&amp;O4&amp;P4&amp;Q4</f>
        <v>Ａ-1位</v>
      </c>
      <c r="T4" s="181" t="s">
        <v>2</v>
      </c>
      <c r="U4" s="162" t="s">
        <v>45</v>
      </c>
      <c r="X4" s="17" t="s">
        <v>19</v>
      </c>
      <c r="Y4" s="17" t="s">
        <v>98</v>
      </c>
      <c r="Z4" s="17">
        <v>1</v>
      </c>
      <c r="AA4" s="73" t="s">
        <v>9</v>
      </c>
      <c r="AB4" s="315" t="s">
        <v>11</v>
      </c>
      <c r="AC4" s="295" t="str">
        <f t="shared" ref="AC4:AC35" si="2">X4&amp;Y4&amp;Z4&amp;AA4</f>
        <v>①-1位</v>
      </c>
      <c r="AD4" s="181" t="s">
        <v>2</v>
      </c>
      <c r="AE4" s="162" t="s">
        <v>45</v>
      </c>
      <c r="AH4" s="373">
        <v>1</v>
      </c>
      <c r="AI4" s="374" t="s">
        <v>2</v>
      </c>
      <c r="AJ4" s="375" t="s">
        <v>45</v>
      </c>
      <c r="AK4" s="52"/>
      <c r="AL4" s="51"/>
      <c r="AM4" s="47"/>
      <c r="AN4" s="137" t="s">
        <v>32</v>
      </c>
      <c r="AO4" s="271">
        <f>AH4</f>
        <v>1</v>
      </c>
      <c r="AP4" s="233" t="s">
        <v>2</v>
      </c>
      <c r="AQ4" s="212" t="s">
        <v>45</v>
      </c>
      <c r="AR4" s="133" t="s">
        <v>91</v>
      </c>
      <c r="AS4" s="140" t="str">
        <f>AN4&amp;AR4</f>
        <v>Ａ1位</v>
      </c>
      <c r="AT4" s="233" t="s">
        <v>2</v>
      </c>
      <c r="AU4" s="212" t="s">
        <v>45</v>
      </c>
      <c r="AV4" s="336" t="s">
        <v>36</v>
      </c>
      <c r="AW4" s="35"/>
    </row>
    <row r="5" spans="1:53" ht="35.1" customHeight="1" thickTop="1" thickBot="1" x14ac:dyDescent="0.25">
      <c r="A5" s="17">
        <v>2</v>
      </c>
      <c r="B5" s="324"/>
      <c r="C5" s="148" t="s">
        <v>66</v>
      </c>
      <c r="D5" s="172" t="s">
        <v>117</v>
      </c>
      <c r="F5" s="17" t="s">
        <v>33</v>
      </c>
      <c r="G5" s="17" t="s">
        <v>98</v>
      </c>
      <c r="H5" s="17">
        <v>1</v>
      </c>
      <c r="I5" s="73" t="s">
        <v>9</v>
      </c>
      <c r="J5" s="328" t="str">
        <f t="shared" si="0"/>
        <v>Ｂ-1位</v>
      </c>
      <c r="K5" s="147" t="s">
        <v>2</v>
      </c>
      <c r="L5" s="163" t="s">
        <v>22</v>
      </c>
      <c r="N5" s="17" t="s">
        <v>164</v>
      </c>
      <c r="O5" s="17" t="s">
        <v>98</v>
      </c>
      <c r="P5" s="17">
        <v>1</v>
      </c>
      <c r="Q5" s="73" t="s">
        <v>9</v>
      </c>
      <c r="R5" s="301"/>
      <c r="S5" s="296" t="str">
        <f t="shared" si="1"/>
        <v>Ｂ-1位</v>
      </c>
      <c r="T5" s="147" t="s">
        <v>2</v>
      </c>
      <c r="U5" s="163" t="s">
        <v>22</v>
      </c>
      <c r="X5" s="17" t="s">
        <v>39</v>
      </c>
      <c r="Y5" s="17" t="s">
        <v>98</v>
      </c>
      <c r="Z5" s="17">
        <v>1</v>
      </c>
      <c r="AA5" s="73" t="s">
        <v>9</v>
      </c>
      <c r="AB5" s="316"/>
      <c r="AC5" s="296" t="str">
        <f t="shared" si="2"/>
        <v>②-1位</v>
      </c>
      <c r="AD5" s="147" t="s">
        <v>2</v>
      </c>
      <c r="AE5" s="163" t="s">
        <v>152</v>
      </c>
      <c r="AH5" s="373">
        <v>2</v>
      </c>
      <c r="AI5" s="374" t="s">
        <v>2</v>
      </c>
      <c r="AJ5" s="375" t="s">
        <v>152</v>
      </c>
      <c r="AK5" s="52"/>
      <c r="AL5" s="51"/>
      <c r="AM5" s="47"/>
      <c r="AN5" s="138"/>
      <c r="AO5" s="272">
        <f>AH11</f>
        <v>8</v>
      </c>
      <c r="AP5" s="234" t="s">
        <v>2</v>
      </c>
      <c r="AQ5" s="215" t="s">
        <v>44</v>
      </c>
      <c r="AR5" s="133"/>
      <c r="AS5" s="136"/>
      <c r="AT5" s="234" t="s">
        <v>2</v>
      </c>
      <c r="AU5" s="215" t="s">
        <v>44</v>
      </c>
      <c r="AV5" s="336"/>
      <c r="AW5" s="35"/>
    </row>
    <row r="6" spans="1:53" ht="35.1" customHeight="1" thickTop="1" thickBot="1" x14ac:dyDescent="0.25">
      <c r="A6" s="17">
        <v>3</v>
      </c>
      <c r="B6" s="324"/>
      <c r="C6" s="149" t="s">
        <v>153</v>
      </c>
      <c r="D6" s="164" t="s">
        <v>63</v>
      </c>
      <c r="F6" s="17" t="s">
        <v>34</v>
      </c>
      <c r="G6" s="17" t="s">
        <v>98</v>
      </c>
      <c r="H6" s="17">
        <v>1</v>
      </c>
      <c r="I6" s="73" t="s">
        <v>9</v>
      </c>
      <c r="J6" s="328" t="str">
        <f t="shared" si="0"/>
        <v>Ｃ-1位</v>
      </c>
      <c r="K6" s="150" t="s">
        <v>59</v>
      </c>
      <c r="L6" s="164" t="s">
        <v>60</v>
      </c>
      <c r="N6" s="17" t="s">
        <v>165</v>
      </c>
      <c r="O6" s="17" t="s">
        <v>98</v>
      </c>
      <c r="P6" s="17">
        <v>1</v>
      </c>
      <c r="Q6" s="73" t="s">
        <v>9</v>
      </c>
      <c r="R6" s="301"/>
      <c r="S6" s="296" t="str">
        <f t="shared" si="1"/>
        <v>Ｃ-1位</v>
      </c>
      <c r="T6" s="150" t="s">
        <v>59</v>
      </c>
      <c r="U6" s="164" t="s">
        <v>60</v>
      </c>
      <c r="X6" s="17" t="s">
        <v>10</v>
      </c>
      <c r="Y6" s="17" t="s">
        <v>98</v>
      </c>
      <c r="Z6" s="17">
        <v>1</v>
      </c>
      <c r="AA6" s="73" t="s">
        <v>9</v>
      </c>
      <c r="AB6" s="316"/>
      <c r="AC6" s="296" t="str">
        <f t="shared" si="2"/>
        <v>③-1位</v>
      </c>
      <c r="AD6" s="156" t="s">
        <v>177</v>
      </c>
      <c r="AE6" s="166" t="s">
        <v>150</v>
      </c>
      <c r="AH6" s="373">
        <v>3</v>
      </c>
      <c r="AI6" s="374" t="s">
        <v>2</v>
      </c>
      <c r="AJ6" s="375" t="s">
        <v>46</v>
      </c>
      <c r="AK6" s="52"/>
      <c r="AL6" s="51"/>
      <c r="AM6" s="47"/>
      <c r="AN6" s="138"/>
      <c r="AO6" s="273">
        <f>AH5</f>
        <v>2</v>
      </c>
      <c r="AP6" s="236" t="s">
        <v>2</v>
      </c>
      <c r="AQ6" s="210" t="s">
        <v>152</v>
      </c>
      <c r="AR6" s="133" t="s">
        <v>92</v>
      </c>
      <c r="AS6" s="235" t="str">
        <f>AN4&amp;AR6</f>
        <v>Ａ2位</v>
      </c>
      <c r="AT6" s="236" t="s">
        <v>2</v>
      </c>
      <c r="AU6" s="210" t="s">
        <v>152</v>
      </c>
      <c r="AV6" s="105"/>
    </row>
    <row r="7" spans="1:53" ht="35.1" customHeight="1" thickTop="1" thickBot="1" x14ac:dyDescent="0.25">
      <c r="A7" s="17">
        <v>4</v>
      </c>
      <c r="B7" s="324"/>
      <c r="C7" s="248" t="s">
        <v>20</v>
      </c>
      <c r="D7" s="192" t="s">
        <v>131</v>
      </c>
      <c r="F7" s="17" t="s">
        <v>35</v>
      </c>
      <c r="G7" s="17" t="s">
        <v>98</v>
      </c>
      <c r="H7" s="17">
        <v>1</v>
      </c>
      <c r="I7" s="73" t="s">
        <v>9</v>
      </c>
      <c r="J7" s="328" t="str">
        <f t="shared" si="0"/>
        <v>Ｄ-1位</v>
      </c>
      <c r="K7" s="154" t="s">
        <v>136</v>
      </c>
      <c r="L7" s="165" t="s">
        <v>24</v>
      </c>
      <c r="N7" s="17" t="s">
        <v>166</v>
      </c>
      <c r="O7" s="17" t="s">
        <v>98</v>
      </c>
      <c r="P7" s="17">
        <v>1</v>
      </c>
      <c r="Q7" s="73" t="s">
        <v>9</v>
      </c>
      <c r="R7" s="302"/>
      <c r="S7" s="297" t="str">
        <f t="shared" si="1"/>
        <v>Ｄ-1位</v>
      </c>
      <c r="T7" s="290" t="s">
        <v>136</v>
      </c>
      <c r="U7" s="200" t="s">
        <v>24</v>
      </c>
      <c r="X7" s="17" t="s">
        <v>30</v>
      </c>
      <c r="Y7" s="17" t="s">
        <v>98</v>
      </c>
      <c r="Z7" s="17">
        <v>1</v>
      </c>
      <c r="AA7" s="73" t="s">
        <v>9</v>
      </c>
      <c r="AB7" s="316"/>
      <c r="AC7" s="299" t="str">
        <f t="shared" si="2"/>
        <v>④-1位</v>
      </c>
      <c r="AD7" s="261" t="s">
        <v>2</v>
      </c>
      <c r="AE7" s="205" t="s">
        <v>46</v>
      </c>
      <c r="AH7" s="373">
        <v>4</v>
      </c>
      <c r="AI7" s="83" t="s">
        <v>177</v>
      </c>
      <c r="AJ7" s="376" t="s">
        <v>150</v>
      </c>
      <c r="AK7" s="52">
        <v>1</v>
      </c>
      <c r="AL7" s="51"/>
      <c r="AM7" s="47"/>
      <c r="AN7" s="138"/>
      <c r="AO7" s="272">
        <f>AH10</f>
        <v>7</v>
      </c>
      <c r="AP7" s="237" t="s">
        <v>161</v>
      </c>
      <c r="AQ7" s="217" t="s">
        <v>149</v>
      </c>
      <c r="AR7" s="133"/>
      <c r="AS7" s="135"/>
      <c r="AT7" s="237" t="s">
        <v>161</v>
      </c>
      <c r="AU7" s="217" t="s">
        <v>149</v>
      </c>
      <c r="AV7" s="105"/>
    </row>
    <row r="8" spans="1:53" ht="35.1" customHeight="1" thickTop="1" thickBot="1" x14ac:dyDescent="0.25">
      <c r="A8" s="17">
        <v>5</v>
      </c>
      <c r="B8" s="325" t="s">
        <v>33</v>
      </c>
      <c r="C8" s="181" t="s">
        <v>2</v>
      </c>
      <c r="D8" s="162" t="s">
        <v>22</v>
      </c>
      <c r="F8" s="17" t="s">
        <v>50</v>
      </c>
      <c r="G8" s="17" t="s">
        <v>98</v>
      </c>
      <c r="H8" s="17">
        <v>1</v>
      </c>
      <c r="I8" s="73" t="s">
        <v>9</v>
      </c>
      <c r="J8" s="328" t="str">
        <f t="shared" si="0"/>
        <v>Ｅ-1位</v>
      </c>
      <c r="K8" s="147" t="s">
        <v>2</v>
      </c>
      <c r="L8" s="163" t="s">
        <v>152</v>
      </c>
      <c r="N8" s="17" t="s">
        <v>167</v>
      </c>
      <c r="O8" s="17" t="s">
        <v>98</v>
      </c>
      <c r="P8" s="17">
        <v>1</v>
      </c>
      <c r="Q8" s="73" t="s">
        <v>9</v>
      </c>
      <c r="R8" s="303" t="s">
        <v>39</v>
      </c>
      <c r="S8" s="298" t="str">
        <f t="shared" si="1"/>
        <v>Ｅ-1位</v>
      </c>
      <c r="T8" s="241" t="s">
        <v>2</v>
      </c>
      <c r="U8" s="191" t="s">
        <v>152</v>
      </c>
      <c r="X8" s="17" t="s">
        <v>19</v>
      </c>
      <c r="Y8" s="17" t="s">
        <v>98</v>
      </c>
      <c r="Z8" s="17">
        <v>2</v>
      </c>
      <c r="AA8" s="73" t="s">
        <v>9</v>
      </c>
      <c r="AB8" s="315" t="s">
        <v>12</v>
      </c>
      <c r="AC8" s="295" t="str">
        <f t="shared" si="2"/>
        <v>①-2位</v>
      </c>
      <c r="AD8" s="181" t="s">
        <v>2</v>
      </c>
      <c r="AE8" s="162" t="s">
        <v>22</v>
      </c>
      <c r="AH8" s="373">
        <v>5</v>
      </c>
      <c r="AI8" s="24" t="s">
        <v>132</v>
      </c>
      <c r="AJ8" s="20" t="s">
        <v>41</v>
      </c>
      <c r="AK8" s="52">
        <v>2</v>
      </c>
      <c r="AL8" s="51"/>
      <c r="AM8" s="47"/>
      <c r="AN8" s="138"/>
      <c r="AO8" s="274">
        <f>AH6</f>
        <v>3</v>
      </c>
      <c r="AP8" s="236" t="s">
        <v>2</v>
      </c>
      <c r="AQ8" s="210" t="s">
        <v>46</v>
      </c>
      <c r="AR8" s="133" t="s">
        <v>93</v>
      </c>
      <c r="AS8" s="134" t="str">
        <f>AN4&amp;AR8</f>
        <v>Ａ3位</v>
      </c>
      <c r="AT8" s="236" t="s">
        <v>2</v>
      </c>
      <c r="AU8" s="210" t="s">
        <v>46</v>
      </c>
      <c r="AV8" s="105"/>
    </row>
    <row r="9" spans="1:53" ht="35.1" customHeight="1" thickTop="1" thickBot="1" x14ac:dyDescent="0.25">
      <c r="A9" s="17">
        <v>6</v>
      </c>
      <c r="B9" s="324"/>
      <c r="C9" s="150" t="s">
        <v>59</v>
      </c>
      <c r="D9" s="164" t="s">
        <v>61</v>
      </c>
      <c r="F9" s="17" t="s">
        <v>51</v>
      </c>
      <c r="G9" s="17" t="s">
        <v>98</v>
      </c>
      <c r="H9" s="17">
        <v>1</v>
      </c>
      <c r="I9" s="73" t="s">
        <v>9</v>
      </c>
      <c r="J9" s="328" t="str">
        <f t="shared" si="0"/>
        <v>Ｆ-1位</v>
      </c>
      <c r="K9" s="152" t="s">
        <v>161</v>
      </c>
      <c r="L9" s="166" t="s">
        <v>149</v>
      </c>
      <c r="N9" s="17" t="s">
        <v>168</v>
      </c>
      <c r="O9" s="17" t="s">
        <v>98</v>
      </c>
      <c r="P9" s="17">
        <v>1</v>
      </c>
      <c r="Q9" s="73" t="s">
        <v>9</v>
      </c>
      <c r="R9" s="303"/>
      <c r="S9" s="296" t="str">
        <f t="shared" si="1"/>
        <v>Ｆ-1位</v>
      </c>
      <c r="T9" s="152" t="s">
        <v>161</v>
      </c>
      <c r="U9" s="166" t="s">
        <v>149</v>
      </c>
      <c r="X9" s="17" t="s">
        <v>39</v>
      </c>
      <c r="Y9" s="17" t="s">
        <v>98</v>
      </c>
      <c r="Z9" s="17">
        <v>2</v>
      </c>
      <c r="AA9" s="73" t="s">
        <v>9</v>
      </c>
      <c r="AB9" s="316"/>
      <c r="AC9" s="296" t="str">
        <f t="shared" si="2"/>
        <v>②-2位</v>
      </c>
      <c r="AD9" s="152" t="s">
        <v>161</v>
      </c>
      <c r="AE9" s="166" t="s">
        <v>149</v>
      </c>
      <c r="AH9" s="373">
        <v>6</v>
      </c>
      <c r="AI9" s="374" t="s">
        <v>2</v>
      </c>
      <c r="AJ9" s="375" t="s">
        <v>22</v>
      </c>
      <c r="AK9" s="52"/>
      <c r="AL9" s="51"/>
      <c r="AM9" s="47"/>
      <c r="AN9" s="138"/>
      <c r="AO9" s="272">
        <f>AH9</f>
        <v>6</v>
      </c>
      <c r="AP9" s="238" t="s">
        <v>2</v>
      </c>
      <c r="AQ9" s="211" t="s">
        <v>22</v>
      </c>
      <c r="AR9" s="133"/>
      <c r="AS9" s="135"/>
      <c r="AT9" s="238" t="s">
        <v>2</v>
      </c>
      <c r="AU9" s="211" t="s">
        <v>22</v>
      </c>
      <c r="AV9" s="105"/>
    </row>
    <row r="10" spans="1:53" ht="35.1" customHeight="1" thickTop="1" thickBot="1" x14ac:dyDescent="0.25">
      <c r="A10" s="17">
        <v>7</v>
      </c>
      <c r="B10" s="324"/>
      <c r="C10" s="151" t="s">
        <v>66</v>
      </c>
      <c r="D10" s="169" t="s">
        <v>119</v>
      </c>
      <c r="E10" s="16"/>
      <c r="F10" s="17" t="s">
        <v>52</v>
      </c>
      <c r="G10" s="17" t="s">
        <v>98</v>
      </c>
      <c r="H10" s="17">
        <v>1</v>
      </c>
      <c r="I10" s="73" t="s">
        <v>9</v>
      </c>
      <c r="J10" s="328" t="str">
        <f t="shared" si="0"/>
        <v>Ｇ-1位</v>
      </c>
      <c r="K10" s="150" t="s">
        <v>132</v>
      </c>
      <c r="L10" s="164" t="s">
        <v>42</v>
      </c>
      <c r="M10" s="16"/>
      <c r="N10" s="17" t="s">
        <v>169</v>
      </c>
      <c r="O10" s="17" t="s">
        <v>98</v>
      </c>
      <c r="P10" s="17">
        <v>1</v>
      </c>
      <c r="Q10" s="73" t="s">
        <v>9</v>
      </c>
      <c r="R10" s="303"/>
      <c r="S10" s="296" t="str">
        <f t="shared" si="1"/>
        <v>Ｇ-1位</v>
      </c>
      <c r="T10" s="150" t="s">
        <v>132</v>
      </c>
      <c r="U10" s="164" t="s">
        <v>42</v>
      </c>
      <c r="V10" s="16"/>
      <c r="X10" s="17" t="s">
        <v>10</v>
      </c>
      <c r="Y10" s="17" t="s">
        <v>98</v>
      </c>
      <c r="Z10" s="17">
        <v>2</v>
      </c>
      <c r="AA10" s="73" t="s">
        <v>9</v>
      </c>
      <c r="AB10" s="316"/>
      <c r="AC10" s="296" t="str">
        <f t="shared" si="2"/>
        <v>③-2位</v>
      </c>
      <c r="AD10" s="150" t="s">
        <v>132</v>
      </c>
      <c r="AE10" s="164" t="s">
        <v>41</v>
      </c>
      <c r="AH10" s="373">
        <v>7</v>
      </c>
      <c r="AI10" s="377" t="s">
        <v>161</v>
      </c>
      <c r="AJ10" s="376" t="s">
        <v>149</v>
      </c>
      <c r="AK10" s="52">
        <v>3</v>
      </c>
      <c r="AL10" s="51"/>
      <c r="AM10" s="47"/>
      <c r="AN10" s="138"/>
      <c r="AO10" s="275">
        <f>AH7</f>
        <v>4</v>
      </c>
      <c r="AP10" s="239" t="s">
        <v>177</v>
      </c>
      <c r="AQ10" s="224" t="s">
        <v>150</v>
      </c>
      <c r="AR10" s="133" t="s">
        <v>94</v>
      </c>
      <c r="AS10" s="134" t="str">
        <f>AN4&amp;AR10</f>
        <v>Ａ4位</v>
      </c>
      <c r="AT10" s="239" t="s">
        <v>177</v>
      </c>
      <c r="AU10" s="224" t="s">
        <v>150</v>
      </c>
      <c r="AV10" s="105"/>
    </row>
    <row r="11" spans="1:53" ht="35.1" customHeight="1" thickTop="1" thickBot="1" x14ac:dyDescent="0.25">
      <c r="A11" s="17">
        <v>8</v>
      </c>
      <c r="B11" s="326"/>
      <c r="C11" s="288" t="s">
        <v>20</v>
      </c>
      <c r="D11" s="180" t="s">
        <v>130</v>
      </c>
      <c r="F11" s="17" t="s">
        <v>54</v>
      </c>
      <c r="G11" s="17" t="s">
        <v>98</v>
      </c>
      <c r="H11" s="17">
        <v>1</v>
      </c>
      <c r="I11" s="73" t="s">
        <v>9</v>
      </c>
      <c r="J11" s="328" t="str">
        <f t="shared" si="0"/>
        <v>Ｈ-1位</v>
      </c>
      <c r="K11" s="154" t="s">
        <v>136</v>
      </c>
      <c r="L11" s="165" t="s">
        <v>137</v>
      </c>
      <c r="N11" s="17" t="s">
        <v>170</v>
      </c>
      <c r="O11" s="17" t="s">
        <v>155</v>
      </c>
      <c r="P11" s="17">
        <v>1</v>
      </c>
      <c r="Q11" s="73" t="s">
        <v>9</v>
      </c>
      <c r="R11" s="303"/>
      <c r="S11" s="299" t="str">
        <f t="shared" si="1"/>
        <v>Ｈ-1位</v>
      </c>
      <c r="T11" s="291" t="s">
        <v>136</v>
      </c>
      <c r="U11" s="198" t="s">
        <v>137</v>
      </c>
      <c r="X11" s="17" t="s">
        <v>30</v>
      </c>
      <c r="Y11" s="17" t="s">
        <v>98</v>
      </c>
      <c r="Z11" s="17">
        <v>2</v>
      </c>
      <c r="AA11" s="73" t="s">
        <v>9</v>
      </c>
      <c r="AB11" s="317"/>
      <c r="AC11" s="297" t="str">
        <f t="shared" si="2"/>
        <v>④-2位</v>
      </c>
      <c r="AD11" s="280" t="s">
        <v>2</v>
      </c>
      <c r="AE11" s="208" t="s">
        <v>44</v>
      </c>
      <c r="AH11" s="373">
        <v>8</v>
      </c>
      <c r="AI11" s="374" t="s">
        <v>2</v>
      </c>
      <c r="AJ11" s="375" t="s">
        <v>44</v>
      </c>
      <c r="AK11" s="52"/>
      <c r="AL11" s="51"/>
      <c r="AM11" s="47"/>
      <c r="AN11" s="138"/>
      <c r="AO11" s="276">
        <f>AH8</f>
        <v>5</v>
      </c>
      <c r="AP11" s="240" t="s">
        <v>132</v>
      </c>
      <c r="AQ11" s="228" t="s">
        <v>41</v>
      </c>
      <c r="AR11" s="133"/>
      <c r="AS11" s="136"/>
      <c r="AT11" s="240" t="s">
        <v>132</v>
      </c>
      <c r="AU11" s="228" t="s">
        <v>41</v>
      </c>
      <c r="AV11" s="105"/>
    </row>
    <row r="12" spans="1:53" ht="35.1" customHeight="1" thickTop="1" thickBot="1" x14ac:dyDescent="0.25">
      <c r="A12" s="17">
        <v>9</v>
      </c>
      <c r="B12" s="324" t="s">
        <v>34</v>
      </c>
      <c r="C12" s="247" t="s">
        <v>59</v>
      </c>
      <c r="D12" s="189" t="s">
        <v>60</v>
      </c>
      <c r="F12" s="17" t="s">
        <v>55</v>
      </c>
      <c r="G12" s="17" t="s">
        <v>98</v>
      </c>
      <c r="H12" s="17">
        <v>1</v>
      </c>
      <c r="I12" s="73" t="s">
        <v>9</v>
      </c>
      <c r="J12" s="328" t="str">
        <f t="shared" si="0"/>
        <v>Ｉ-1位</v>
      </c>
      <c r="K12" s="150" t="s">
        <v>132</v>
      </c>
      <c r="L12" s="164" t="s">
        <v>41</v>
      </c>
      <c r="N12" s="17" t="s">
        <v>171</v>
      </c>
      <c r="O12" s="17" t="s">
        <v>98</v>
      </c>
      <c r="P12" s="17">
        <v>1</v>
      </c>
      <c r="Q12" s="73" t="s">
        <v>9</v>
      </c>
      <c r="R12" s="304" t="s">
        <v>10</v>
      </c>
      <c r="S12" s="295" t="str">
        <f t="shared" si="1"/>
        <v>Ｉ-1位</v>
      </c>
      <c r="T12" s="283" t="s">
        <v>132</v>
      </c>
      <c r="U12" s="168" t="s">
        <v>41</v>
      </c>
      <c r="X12" s="17" t="s">
        <v>19</v>
      </c>
      <c r="Y12" s="17" t="s">
        <v>98</v>
      </c>
      <c r="Z12" s="17">
        <v>3</v>
      </c>
      <c r="AA12" s="73" t="s">
        <v>9</v>
      </c>
      <c r="AB12" s="316" t="s">
        <v>13</v>
      </c>
      <c r="AC12" s="298" t="str">
        <f t="shared" si="2"/>
        <v>①-3位</v>
      </c>
      <c r="AD12" s="247" t="s">
        <v>59</v>
      </c>
      <c r="AE12" s="189" t="s">
        <v>60</v>
      </c>
      <c r="AH12" s="373">
        <v>9</v>
      </c>
      <c r="AI12" s="24" t="s">
        <v>132</v>
      </c>
      <c r="AJ12" s="20" t="s">
        <v>42</v>
      </c>
      <c r="AK12" s="54">
        <v>4</v>
      </c>
      <c r="AL12" s="53"/>
      <c r="AM12" s="49"/>
      <c r="AN12" s="137" t="s">
        <v>33</v>
      </c>
      <c r="AO12" s="271">
        <f>AH12</f>
        <v>9</v>
      </c>
      <c r="AP12" s="263" t="s">
        <v>132</v>
      </c>
      <c r="AQ12" s="225" t="s">
        <v>42</v>
      </c>
      <c r="AR12" s="133" t="s">
        <v>91</v>
      </c>
      <c r="AS12" s="140" t="str">
        <f>AN12&amp;AR12</f>
        <v>Ｂ1位</v>
      </c>
      <c r="AT12" s="241" t="s">
        <v>2</v>
      </c>
      <c r="AU12" s="191" t="s">
        <v>162</v>
      </c>
      <c r="AV12" s="336" t="s">
        <v>36</v>
      </c>
      <c r="AW12" s="35"/>
    </row>
    <row r="13" spans="1:53" ht="35.1" customHeight="1" thickTop="1" thickBot="1" x14ac:dyDescent="0.25">
      <c r="A13" s="17">
        <v>10</v>
      </c>
      <c r="B13" s="324"/>
      <c r="C13" s="151" t="s">
        <v>66</v>
      </c>
      <c r="D13" s="169" t="s">
        <v>115</v>
      </c>
      <c r="F13" s="17" t="s">
        <v>57</v>
      </c>
      <c r="G13" s="17" t="s">
        <v>98</v>
      </c>
      <c r="H13" s="17">
        <v>1</v>
      </c>
      <c r="I13" s="73" t="s">
        <v>9</v>
      </c>
      <c r="J13" s="328" t="str">
        <f t="shared" si="0"/>
        <v>Ｊ-1位</v>
      </c>
      <c r="K13" s="156" t="s">
        <v>177</v>
      </c>
      <c r="L13" s="166" t="s">
        <v>150</v>
      </c>
      <c r="N13" s="17" t="s">
        <v>172</v>
      </c>
      <c r="O13" s="17" t="s">
        <v>98</v>
      </c>
      <c r="P13" s="17">
        <v>1</v>
      </c>
      <c r="Q13" s="73" t="s">
        <v>9</v>
      </c>
      <c r="R13" s="303"/>
      <c r="S13" s="296" t="str">
        <f t="shared" si="1"/>
        <v>Ｊ-1位</v>
      </c>
      <c r="T13" s="156" t="s">
        <v>177</v>
      </c>
      <c r="U13" s="166" t="s">
        <v>150</v>
      </c>
      <c r="X13" s="17" t="s">
        <v>39</v>
      </c>
      <c r="Y13" s="17" t="s">
        <v>98</v>
      </c>
      <c r="Z13" s="17">
        <v>3</v>
      </c>
      <c r="AA13" s="73" t="s">
        <v>9</v>
      </c>
      <c r="AB13" s="316"/>
      <c r="AC13" s="296" t="str">
        <f t="shared" si="2"/>
        <v>②-3位</v>
      </c>
      <c r="AD13" s="150" t="s">
        <v>132</v>
      </c>
      <c r="AE13" s="164" t="s">
        <v>42</v>
      </c>
      <c r="AH13" s="373">
        <v>10</v>
      </c>
      <c r="AI13" s="374" t="s">
        <v>2</v>
      </c>
      <c r="AJ13" s="375" t="s">
        <v>162</v>
      </c>
      <c r="AK13" s="52"/>
      <c r="AL13" s="51"/>
      <c r="AM13" s="47"/>
      <c r="AN13" s="138"/>
      <c r="AO13" s="272">
        <f>AH19</f>
        <v>16</v>
      </c>
      <c r="AP13" s="264" t="s">
        <v>65</v>
      </c>
      <c r="AQ13" s="216" t="s">
        <v>68</v>
      </c>
      <c r="AR13" s="133"/>
      <c r="AS13" s="135"/>
      <c r="AT13" s="184" t="s">
        <v>132</v>
      </c>
      <c r="AU13" s="177" t="s">
        <v>43</v>
      </c>
      <c r="AV13" s="336"/>
      <c r="AW13" s="35"/>
    </row>
    <row r="14" spans="1:53" ht="35.1" customHeight="1" thickTop="1" thickBot="1" x14ac:dyDescent="0.25">
      <c r="A14" s="17">
        <v>11</v>
      </c>
      <c r="B14" s="324"/>
      <c r="C14" s="152" t="s">
        <v>147</v>
      </c>
      <c r="D14" s="166" t="s">
        <v>148</v>
      </c>
      <c r="F14" s="17" t="s">
        <v>56</v>
      </c>
      <c r="G14" s="17" t="s">
        <v>98</v>
      </c>
      <c r="H14" s="17">
        <v>1</v>
      </c>
      <c r="I14" s="73" t="s">
        <v>9</v>
      </c>
      <c r="J14" s="328" t="str">
        <f t="shared" si="0"/>
        <v>Ｋ-1位</v>
      </c>
      <c r="K14" s="147" t="s">
        <v>2</v>
      </c>
      <c r="L14" s="163" t="s">
        <v>162</v>
      </c>
      <c r="N14" s="17" t="s">
        <v>173</v>
      </c>
      <c r="O14" s="17" t="s">
        <v>98</v>
      </c>
      <c r="P14" s="17">
        <v>1</v>
      </c>
      <c r="Q14" s="73" t="s">
        <v>9</v>
      </c>
      <c r="R14" s="303"/>
      <c r="S14" s="296" t="str">
        <f t="shared" si="1"/>
        <v>Ｋ-1位</v>
      </c>
      <c r="T14" s="147" t="s">
        <v>2</v>
      </c>
      <c r="U14" s="163" t="s">
        <v>162</v>
      </c>
      <c r="X14" s="17" t="s">
        <v>10</v>
      </c>
      <c r="Y14" s="17" t="s">
        <v>98</v>
      </c>
      <c r="Z14" s="17">
        <v>3</v>
      </c>
      <c r="AA14" s="73" t="s">
        <v>9</v>
      </c>
      <c r="AB14" s="316"/>
      <c r="AC14" s="296" t="str">
        <f t="shared" si="2"/>
        <v>③-3位</v>
      </c>
      <c r="AD14" s="147" t="s">
        <v>2</v>
      </c>
      <c r="AE14" s="163" t="s">
        <v>162</v>
      </c>
      <c r="AH14" s="373">
        <v>11</v>
      </c>
      <c r="AI14" s="24" t="s">
        <v>59</v>
      </c>
      <c r="AJ14" s="20" t="s">
        <v>60</v>
      </c>
      <c r="AK14" s="52">
        <v>5</v>
      </c>
      <c r="AL14" s="51"/>
      <c r="AM14" s="47"/>
      <c r="AN14" s="138"/>
      <c r="AO14" s="277">
        <f>AH13</f>
        <v>10</v>
      </c>
      <c r="AP14" s="236" t="s">
        <v>2</v>
      </c>
      <c r="AQ14" s="210" t="s">
        <v>162</v>
      </c>
      <c r="AR14" s="133" t="s">
        <v>92</v>
      </c>
      <c r="AS14" s="134" t="str">
        <f>AN12&amp;AR14</f>
        <v>Ｂ2位</v>
      </c>
      <c r="AT14" s="242" t="s">
        <v>59</v>
      </c>
      <c r="AU14" s="219" t="s">
        <v>60</v>
      </c>
      <c r="AV14" s="105"/>
      <c r="AW14" s="55"/>
    </row>
    <row r="15" spans="1:53" ht="35.1" customHeight="1" thickTop="1" thickBot="1" x14ac:dyDescent="0.25">
      <c r="A15" s="17">
        <v>12</v>
      </c>
      <c r="B15" s="324"/>
      <c r="C15" s="289" t="s">
        <v>62</v>
      </c>
      <c r="D15" s="190" t="s">
        <v>135</v>
      </c>
      <c r="F15" s="17" t="s">
        <v>95</v>
      </c>
      <c r="G15" s="17" t="s">
        <v>98</v>
      </c>
      <c r="H15" s="17">
        <v>1</v>
      </c>
      <c r="I15" s="73" t="s">
        <v>9</v>
      </c>
      <c r="J15" s="328" t="str">
        <f t="shared" si="0"/>
        <v>Ｌ-1位</v>
      </c>
      <c r="K15" s="147" t="s">
        <v>2</v>
      </c>
      <c r="L15" s="163" t="s">
        <v>46</v>
      </c>
      <c r="N15" s="17" t="s">
        <v>92</v>
      </c>
      <c r="O15" s="17" t="s">
        <v>98</v>
      </c>
      <c r="P15" s="17">
        <v>1</v>
      </c>
      <c r="Q15" s="73" t="s">
        <v>9</v>
      </c>
      <c r="R15" s="305"/>
      <c r="S15" s="297" t="str">
        <f t="shared" si="1"/>
        <v>2位-1位</v>
      </c>
      <c r="T15" s="292" t="s">
        <v>132</v>
      </c>
      <c r="U15" s="201" t="s">
        <v>43</v>
      </c>
      <c r="X15" s="17" t="s">
        <v>30</v>
      </c>
      <c r="Y15" s="17" t="s">
        <v>98</v>
      </c>
      <c r="Z15" s="17">
        <v>3</v>
      </c>
      <c r="AA15" s="73" t="s">
        <v>9</v>
      </c>
      <c r="AB15" s="316"/>
      <c r="AC15" s="299" t="str">
        <f t="shared" si="2"/>
        <v>④-3位</v>
      </c>
      <c r="AD15" s="281" t="s">
        <v>58</v>
      </c>
      <c r="AE15" s="194" t="s">
        <v>138</v>
      </c>
      <c r="AH15" s="373">
        <v>12</v>
      </c>
      <c r="AI15" s="82" t="s">
        <v>58</v>
      </c>
      <c r="AJ15" s="84" t="s">
        <v>138</v>
      </c>
      <c r="AK15" s="52">
        <v>6</v>
      </c>
      <c r="AL15" s="51"/>
      <c r="AM15" s="47"/>
      <c r="AN15" s="138"/>
      <c r="AO15" s="278">
        <f>AH18</f>
        <v>15</v>
      </c>
      <c r="AP15" s="265" t="s">
        <v>132</v>
      </c>
      <c r="AQ15" s="218" t="s">
        <v>43</v>
      </c>
      <c r="AR15" s="133"/>
      <c r="AS15" s="135"/>
      <c r="AT15" s="243" t="s">
        <v>136</v>
      </c>
      <c r="AU15" s="220" t="s">
        <v>24</v>
      </c>
      <c r="AV15" s="105"/>
      <c r="AW15" s="55"/>
    </row>
    <row r="16" spans="1:53" ht="35.1" customHeight="1" thickTop="1" thickBot="1" x14ac:dyDescent="0.25">
      <c r="A16" s="17">
        <v>13</v>
      </c>
      <c r="B16" s="325" t="s">
        <v>35</v>
      </c>
      <c r="C16" s="282" t="s">
        <v>136</v>
      </c>
      <c r="D16" s="195" t="s">
        <v>24</v>
      </c>
      <c r="F16" s="17" t="s">
        <v>96</v>
      </c>
      <c r="G16" s="17" t="s">
        <v>98</v>
      </c>
      <c r="H16" s="17">
        <v>1</v>
      </c>
      <c r="I16" s="73" t="s">
        <v>9</v>
      </c>
      <c r="J16" s="329" t="str">
        <f t="shared" si="0"/>
        <v>Ｍ-1位</v>
      </c>
      <c r="K16" s="147" t="s">
        <v>2</v>
      </c>
      <c r="L16" s="163" t="s">
        <v>44</v>
      </c>
      <c r="N16" s="17" t="s">
        <v>174</v>
      </c>
      <c r="O16" s="17" t="s">
        <v>98</v>
      </c>
      <c r="P16" s="17">
        <v>1</v>
      </c>
      <c r="Q16" s="73" t="s">
        <v>9</v>
      </c>
      <c r="R16" s="303" t="s">
        <v>30</v>
      </c>
      <c r="S16" s="298" t="str">
        <f t="shared" si="1"/>
        <v>Ｌ-1位</v>
      </c>
      <c r="T16" s="241" t="s">
        <v>2</v>
      </c>
      <c r="U16" s="191" t="s">
        <v>46</v>
      </c>
      <c r="X16" s="17" t="s">
        <v>19</v>
      </c>
      <c r="Y16" s="17" t="s">
        <v>98</v>
      </c>
      <c r="Z16" s="17">
        <v>4</v>
      </c>
      <c r="AA16" s="73" t="s">
        <v>9</v>
      </c>
      <c r="AB16" s="315" t="s">
        <v>14</v>
      </c>
      <c r="AC16" s="295" t="str">
        <f t="shared" si="2"/>
        <v>①-4位</v>
      </c>
      <c r="AD16" s="282" t="s">
        <v>136</v>
      </c>
      <c r="AE16" s="195" t="s">
        <v>24</v>
      </c>
      <c r="AH16" s="373">
        <v>13</v>
      </c>
      <c r="AI16" s="82" t="s">
        <v>136</v>
      </c>
      <c r="AJ16" s="84" t="s">
        <v>137</v>
      </c>
      <c r="AK16" s="52">
        <v>7</v>
      </c>
      <c r="AL16" s="53"/>
      <c r="AM16" s="49"/>
      <c r="AN16" s="138"/>
      <c r="AO16" s="275">
        <f>AH14</f>
        <v>11</v>
      </c>
      <c r="AP16" s="242" t="s">
        <v>59</v>
      </c>
      <c r="AQ16" s="219" t="s">
        <v>60</v>
      </c>
      <c r="AR16" s="133" t="s">
        <v>93</v>
      </c>
      <c r="AS16" s="134" t="str">
        <f>AN12&amp;AR16</f>
        <v>Ｂ3位</v>
      </c>
      <c r="AT16" s="242" t="s">
        <v>132</v>
      </c>
      <c r="AU16" s="219" t="s">
        <v>42</v>
      </c>
      <c r="AV16" s="105"/>
      <c r="AW16" s="55"/>
    </row>
    <row r="17" spans="1:51" ht="35.1" customHeight="1" thickTop="1" thickBot="1" x14ac:dyDescent="0.25">
      <c r="A17" s="17">
        <v>14</v>
      </c>
      <c r="B17" s="324"/>
      <c r="C17" s="151" t="s">
        <v>65</v>
      </c>
      <c r="D17" s="169" t="s">
        <v>68</v>
      </c>
      <c r="E17" s="16"/>
      <c r="F17" s="17" t="s">
        <v>97</v>
      </c>
      <c r="G17" s="17" t="s">
        <v>98</v>
      </c>
      <c r="H17" s="17">
        <v>1</v>
      </c>
      <c r="I17" s="73" t="s">
        <v>9</v>
      </c>
      <c r="J17" s="330" t="str">
        <f t="shared" si="0"/>
        <v>Ｎ-1位</v>
      </c>
      <c r="K17" s="182" t="s">
        <v>58</v>
      </c>
      <c r="L17" s="167" t="s">
        <v>138</v>
      </c>
      <c r="M17" s="16"/>
      <c r="N17" s="17" t="s">
        <v>156</v>
      </c>
      <c r="O17" s="17" t="s">
        <v>98</v>
      </c>
      <c r="P17" s="17">
        <v>1</v>
      </c>
      <c r="Q17" s="73" t="s">
        <v>9</v>
      </c>
      <c r="R17" s="303"/>
      <c r="S17" s="296" t="str">
        <f t="shared" si="1"/>
        <v>Ｍ-1位</v>
      </c>
      <c r="T17" s="147" t="s">
        <v>2</v>
      </c>
      <c r="U17" s="163" t="s">
        <v>44</v>
      </c>
      <c r="V17" s="16"/>
      <c r="X17" s="17" t="s">
        <v>39</v>
      </c>
      <c r="Y17" s="17" t="s">
        <v>98</v>
      </c>
      <c r="Z17" s="17">
        <v>4</v>
      </c>
      <c r="AA17" s="73" t="s">
        <v>9</v>
      </c>
      <c r="AB17" s="316"/>
      <c r="AC17" s="296" t="str">
        <f t="shared" si="2"/>
        <v>②-4位</v>
      </c>
      <c r="AD17" s="154" t="s">
        <v>136</v>
      </c>
      <c r="AE17" s="165" t="s">
        <v>137</v>
      </c>
      <c r="AH17" s="373">
        <v>14</v>
      </c>
      <c r="AI17" s="82" t="s">
        <v>136</v>
      </c>
      <c r="AJ17" s="84" t="s">
        <v>24</v>
      </c>
      <c r="AK17" s="52">
        <v>8</v>
      </c>
      <c r="AL17" s="51"/>
      <c r="AM17" s="47"/>
      <c r="AN17" s="138"/>
      <c r="AO17" s="278">
        <f>AH17</f>
        <v>14</v>
      </c>
      <c r="AP17" s="243" t="s">
        <v>136</v>
      </c>
      <c r="AQ17" s="220" t="s">
        <v>24</v>
      </c>
      <c r="AR17" s="133"/>
      <c r="AS17" s="135"/>
      <c r="AT17" s="244" t="s">
        <v>65</v>
      </c>
      <c r="AU17" s="214" t="s">
        <v>68</v>
      </c>
      <c r="AV17" s="105"/>
      <c r="AW17" s="55"/>
    </row>
    <row r="18" spans="1:51" ht="35.1" customHeight="1" thickTop="1" x14ac:dyDescent="0.2">
      <c r="A18" s="17">
        <v>15</v>
      </c>
      <c r="B18" s="324"/>
      <c r="C18" s="149" t="s">
        <v>62</v>
      </c>
      <c r="D18" s="164" t="s">
        <v>134</v>
      </c>
      <c r="F18" s="17" t="s">
        <v>32</v>
      </c>
      <c r="G18" s="17" t="s">
        <v>98</v>
      </c>
      <c r="H18" s="17">
        <v>2</v>
      </c>
      <c r="I18" s="73" t="s">
        <v>9</v>
      </c>
      <c r="J18" s="327" t="str">
        <f t="shared" si="0"/>
        <v>Ａ-2位</v>
      </c>
      <c r="K18" s="183" t="s">
        <v>153</v>
      </c>
      <c r="L18" s="168" t="s">
        <v>63</v>
      </c>
      <c r="M18" s="21"/>
      <c r="N18" s="17" t="s">
        <v>157</v>
      </c>
      <c r="O18" s="17" t="s">
        <v>98</v>
      </c>
      <c r="P18" s="17">
        <v>1</v>
      </c>
      <c r="Q18" s="73" t="s">
        <v>9</v>
      </c>
      <c r="R18" s="303"/>
      <c r="S18" s="296" t="str">
        <f t="shared" si="1"/>
        <v>Ｎ-1位</v>
      </c>
      <c r="T18" s="160" t="s">
        <v>58</v>
      </c>
      <c r="U18" s="175" t="s">
        <v>138</v>
      </c>
      <c r="X18" s="17" t="s">
        <v>10</v>
      </c>
      <c r="Y18" s="17" t="s">
        <v>98</v>
      </c>
      <c r="Z18" s="17">
        <v>4</v>
      </c>
      <c r="AA18" s="73" t="s">
        <v>9</v>
      </c>
      <c r="AB18" s="316"/>
      <c r="AC18" s="296" t="str">
        <f t="shared" si="2"/>
        <v>③-4位</v>
      </c>
      <c r="AD18" s="150" t="s">
        <v>132</v>
      </c>
      <c r="AE18" s="164" t="s">
        <v>43</v>
      </c>
      <c r="AH18" s="373">
        <v>15</v>
      </c>
      <c r="AI18" s="24" t="s">
        <v>132</v>
      </c>
      <c r="AJ18" s="20" t="s">
        <v>43</v>
      </c>
      <c r="AK18" s="52">
        <v>9</v>
      </c>
      <c r="AL18" s="51"/>
      <c r="AM18" s="47"/>
      <c r="AN18" s="138"/>
      <c r="AO18" s="275">
        <f>AH15</f>
        <v>12</v>
      </c>
      <c r="AP18" s="245" t="s">
        <v>58</v>
      </c>
      <c r="AQ18" s="221" t="s">
        <v>138</v>
      </c>
      <c r="AR18" s="133" t="s">
        <v>94</v>
      </c>
      <c r="AS18" s="134" t="str">
        <f>AN12&amp;AR18</f>
        <v>Ｂ4位</v>
      </c>
      <c r="AT18" s="245" t="s">
        <v>58</v>
      </c>
      <c r="AU18" s="221" t="s">
        <v>138</v>
      </c>
      <c r="AV18" s="105"/>
      <c r="AW18" s="55"/>
    </row>
    <row r="19" spans="1:51" ht="35.1" customHeight="1" thickBot="1" x14ac:dyDescent="0.25">
      <c r="A19" s="17">
        <v>16</v>
      </c>
      <c r="B19" s="326"/>
      <c r="C19" s="186" t="s">
        <v>65</v>
      </c>
      <c r="D19" s="180" t="s">
        <v>67</v>
      </c>
      <c r="F19" s="17" t="s">
        <v>33</v>
      </c>
      <c r="G19" s="17" t="s">
        <v>98</v>
      </c>
      <c r="H19" s="17">
        <v>2</v>
      </c>
      <c r="I19" s="73" t="s">
        <v>9</v>
      </c>
      <c r="J19" s="328" t="str">
        <f t="shared" si="0"/>
        <v>Ｂ-2位</v>
      </c>
      <c r="K19" s="150" t="s">
        <v>59</v>
      </c>
      <c r="L19" s="164" t="s">
        <v>61</v>
      </c>
      <c r="M19" s="90"/>
      <c r="N19" s="17" t="s">
        <v>92</v>
      </c>
      <c r="O19" s="17" t="s">
        <v>98</v>
      </c>
      <c r="P19" s="17">
        <v>2</v>
      </c>
      <c r="Q19" s="73" t="s">
        <v>9</v>
      </c>
      <c r="R19" s="303"/>
      <c r="S19" s="299" t="str">
        <f t="shared" si="1"/>
        <v>2位-2位</v>
      </c>
      <c r="T19" s="251" t="s">
        <v>65</v>
      </c>
      <c r="U19" s="192" t="s">
        <v>68</v>
      </c>
      <c r="X19" s="17" t="s">
        <v>30</v>
      </c>
      <c r="Y19" s="17" t="s">
        <v>98</v>
      </c>
      <c r="Z19" s="17">
        <v>4</v>
      </c>
      <c r="AA19" s="73" t="s">
        <v>9</v>
      </c>
      <c r="AB19" s="317"/>
      <c r="AC19" s="297" t="str">
        <f t="shared" si="2"/>
        <v>④-4位</v>
      </c>
      <c r="AD19" s="186" t="s">
        <v>65</v>
      </c>
      <c r="AE19" s="180" t="s">
        <v>68</v>
      </c>
      <c r="AH19" s="373">
        <v>16</v>
      </c>
      <c r="AI19" s="22" t="s">
        <v>65</v>
      </c>
      <c r="AJ19" s="19" t="s">
        <v>68</v>
      </c>
      <c r="AK19" s="52">
        <v>10</v>
      </c>
      <c r="AL19" s="51"/>
      <c r="AM19" s="47"/>
      <c r="AN19" s="138"/>
      <c r="AO19" s="276">
        <f>AH16</f>
        <v>13</v>
      </c>
      <c r="AP19" s="246" t="s">
        <v>136</v>
      </c>
      <c r="AQ19" s="229" t="s">
        <v>137</v>
      </c>
      <c r="AR19" s="133"/>
      <c r="AS19" s="136"/>
      <c r="AT19" s="246" t="s">
        <v>136</v>
      </c>
      <c r="AU19" s="229" t="s">
        <v>137</v>
      </c>
      <c r="AV19" s="105"/>
    </row>
    <row r="20" spans="1:51" ht="35.1" customHeight="1" thickTop="1" thickBot="1" x14ac:dyDescent="0.25">
      <c r="A20" s="17">
        <v>17</v>
      </c>
      <c r="B20" s="324" t="s">
        <v>50</v>
      </c>
      <c r="C20" s="241" t="s">
        <v>2</v>
      </c>
      <c r="D20" s="191" t="s">
        <v>152</v>
      </c>
      <c r="F20" s="17" t="s">
        <v>34</v>
      </c>
      <c r="G20" s="17" t="s">
        <v>98</v>
      </c>
      <c r="H20" s="17">
        <v>2</v>
      </c>
      <c r="I20" s="73" t="s">
        <v>9</v>
      </c>
      <c r="J20" s="328" t="str">
        <f t="shared" si="0"/>
        <v>Ｃ-2位</v>
      </c>
      <c r="K20" s="151" t="s">
        <v>66</v>
      </c>
      <c r="L20" s="169" t="s">
        <v>115</v>
      </c>
      <c r="M20" s="21"/>
      <c r="N20" s="17" t="s">
        <v>92</v>
      </c>
      <c r="O20" s="17" t="s">
        <v>98</v>
      </c>
      <c r="P20" s="17">
        <v>3</v>
      </c>
      <c r="Q20" s="73" t="s">
        <v>9</v>
      </c>
      <c r="R20" s="306" t="s">
        <v>75</v>
      </c>
      <c r="S20" s="295" t="str">
        <f t="shared" si="1"/>
        <v>2位-3位</v>
      </c>
      <c r="T20" s="283" t="s">
        <v>59</v>
      </c>
      <c r="U20" s="168" t="s">
        <v>61</v>
      </c>
      <c r="X20" s="17" t="s">
        <v>75</v>
      </c>
      <c r="Y20" s="17" t="s">
        <v>98</v>
      </c>
      <c r="Z20" s="17">
        <v>1</v>
      </c>
      <c r="AA20" s="73" t="s">
        <v>9</v>
      </c>
      <c r="AB20" s="318" t="s">
        <v>15</v>
      </c>
      <c r="AC20" s="298" t="str">
        <f t="shared" si="2"/>
        <v>⑤-1位</v>
      </c>
      <c r="AD20" s="187" t="s">
        <v>153</v>
      </c>
      <c r="AE20" s="189" t="s">
        <v>64</v>
      </c>
      <c r="AH20" s="373">
        <v>17</v>
      </c>
      <c r="AI20" s="24" t="s">
        <v>40</v>
      </c>
      <c r="AJ20" s="20" t="s">
        <v>133</v>
      </c>
      <c r="AK20" s="52">
        <v>11</v>
      </c>
      <c r="AL20" s="51"/>
      <c r="AM20" s="47"/>
      <c r="AN20" s="137" t="s">
        <v>34</v>
      </c>
      <c r="AO20" s="271">
        <f>AH20</f>
        <v>17</v>
      </c>
      <c r="AP20" s="263" t="s">
        <v>40</v>
      </c>
      <c r="AQ20" s="225" t="s">
        <v>133</v>
      </c>
      <c r="AR20" s="133" t="s">
        <v>91</v>
      </c>
      <c r="AS20" s="140" t="str">
        <f>AN20&amp;AR20</f>
        <v>Ｃ1位</v>
      </c>
      <c r="AT20" s="247" t="s">
        <v>40</v>
      </c>
      <c r="AU20" s="189" t="s">
        <v>133</v>
      </c>
      <c r="AV20" s="336" t="s">
        <v>36</v>
      </c>
      <c r="AW20" s="35"/>
      <c r="AX20" s="94" t="s">
        <v>3</v>
      </c>
      <c r="AY20" s="95">
        <f>57*1000</f>
        <v>57000</v>
      </c>
    </row>
    <row r="21" spans="1:51" ht="35.1" customHeight="1" thickTop="1" thickBot="1" x14ac:dyDescent="0.25">
      <c r="A21" s="17">
        <v>18</v>
      </c>
      <c r="B21" s="324"/>
      <c r="C21" s="155" t="s">
        <v>159</v>
      </c>
      <c r="D21" s="173" t="s">
        <v>143</v>
      </c>
      <c r="F21" s="17" t="s">
        <v>35</v>
      </c>
      <c r="G21" s="17" t="s">
        <v>98</v>
      </c>
      <c r="H21" s="17">
        <v>2</v>
      </c>
      <c r="I21" s="73" t="s">
        <v>9</v>
      </c>
      <c r="J21" s="328" t="str">
        <f t="shared" si="0"/>
        <v>Ｄ-2位</v>
      </c>
      <c r="K21" s="151" t="s">
        <v>65</v>
      </c>
      <c r="L21" s="169" t="s">
        <v>68</v>
      </c>
      <c r="M21" s="21"/>
      <c r="N21" s="17" t="s">
        <v>92</v>
      </c>
      <c r="O21" s="17" t="s">
        <v>98</v>
      </c>
      <c r="P21" s="17">
        <v>10</v>
      </c>
      <c r="Q21" s="73" t="s">
        <v>9</v>
      </c>
      <c r="R21" s="307"/>
      <c r="S21" s="296" t="str">
        <f t="shared" si="1"/>
        <v>2位-10位</v>
      </c>
      <c r="T21" s="158" t="s">
        <v>160</v>
      </c>
      <c r="U21" s="171" t="s">
        <v>144</v>
      </c>
      <c r="X21" s="17" t="s">
        <v>76</v>
      </c>
      <c r="Y21" s="17" t="s">
        <v>98</v>
      </c>
      <c r="Z21" s="17">
        <v>1</v>
      </c>
      <c r="AA21" s="73" t="s">
        <v>9</v>
      </c>
      <c r="AB21" s="318"/>
      <c r="AC21" s="296" t="str">
        <f t="shared" si="2"/>
        <v>⑥-1位</v>
      </c>
      <c r="AD21" s="150" t="s">
        <v>59</v>
      </c>
      <c r="AE21" s="164" t="s">
        <v>72</v>
      </c>
      <c r="AH21" s="373">
        <v>18</v>
      </c>
      <c r="AI21" s="24" t="s">
        <v>59</v>
      </c>
      <c r="AJ21" s="20" t="s">
        <v>72</v>
      </c>
      <c r="AK21" s="52">
        <v>12</v>
      </c>
      <c r="AL21" s="51"/>
      <c r="AM21" s="47"/>
      <c r="AN21" s="138"/>
      <c r="AO21" s="272">
        <f>AH27</f>
        <v>24</v>
      </c>
      <c r="AP21" s="266" t="s">
        <v>21</v>
      </c>
      <c r="AQ21" s="216" t="s">
        <v>73</v>
      </c>
      <c r="AR21" s="133"/>
      <c r="AS21" s="135"/>
      <c r="AT21" s="248" t="s">
        <v>21</v>
      </c>
      <c r="AU21" s="192" t="s">
        <v>73</v>
      </c>
      <c r="AV21" s="336"/>
      <c r="AW21" s="35"/>
      <c r="AX21" s="96" t="s">
        <v>47</v>
      </c>
      <c r="AY21" s="97">
        <f>AY20</f>
        <v>57000</v>
      </c>
    </row>
    <row r="22" spans="1:51" ht="35.1" customHeight="1" thickTop="1" thickBot="1" x14ac:dyDescent="0.25">
      <c r="A22" s="17">
        <v>19</v>
      </c>
      <c r="B22" s="324"/>
      <c r="C22" s="149" t="s">
        <v>21</v>
      </c>
      <c r="D22" s="169" t="s">
        <v>74</v>
      </c>
      <c r="F22" s="17" t="s">
        <v>50</v>
      </c>
      <c r="G22" s="17" t="s">
        <v>98</v>
      </c>
      <c r="H22" s="17">
        <v>2</v>
      </c>
      <c r="I22" s="73" t="s">
        <v>9</v>
      </c>
      <c r="J22" s="328" t="str">
        <f t="shared" si="0"/>
        <v>Ｅ-2位</v>
      </c>
      <c r="K22" s="149" t="s">
        <v>21</v>
      </c>
      <c r="L22" s="169" t="s">
        <v>74</v>
      </c>
      <c r="M22" s="21"/>
      <c r="N22" s="17" t="s">
        <v>92</v>
      </c>
      <c r="O22" s="17" t="s">
        <v>98</v>
      </c>
      <c r="P22" s="17">
        <v>11</v>
      </c>
      <c r="Q22" s="73" t="s">
        <v>9</v>
      </c>
      <c r="R22" s="307"/>
      <c r="S22" s="296" t="str">
        <f t="shared" si="1"/>
        <v>2位-11位</v>
      </c>
      <c r="T22" s="151" t="s">
        <v>66</v>
      </c>
      <c r="U22" s="169" t="s">
        <v>116</v>
      </c>
      <c r="X22" s="17" t="s">
        <v>77</v>
      </c>
      <c r="Y22" s="17" t="s">
        <v>98</v>
      </c>
      <c r="Z22" s="17">
        <v>1</v>
      </c>
      <c r="AA22" s="73" t="s">
        <v>9</v>
      </c>
      <c r="AB22" s="318"/>
      <c r="AC22" s="296" t="str">
        <f t="shared" si="2"/>
        <v>⑦-1位</v>
      </c>
      <c r="AD22" s="150" t="s">
        <v>40</v>
      </c>
      <c r="AE22" s="164" t="s">
        <v>133</v>
      </c>
      <c r="AH22" s="373">
        <v>19</v>
      </c>
      <c r="AI22" s="23" t="s">
        <v>153</v>
      </c>
      <c r="AJ22" s="20" t="s">
        <v>63</v>
      </c>
      <c r="AK22" s="52">
        <v>13</v>
      </c>
      <c r="AL22" s="51"/>
      <c r="AM22" s="47"/>
      <c r="AN22" s="138"/>
      <c r="AO22" s="277">
        <f>AH21</f>
        <v>18</v>
      </c>
      <c r="AP22" s="242" t="s">
        <v>59</v>
      </c>
      <c r="AQ22" s="219" t="s">
        <v>72</v>
      </c>
      <c r="AR22" s="133" t="s">
        <v>92</v>
      </c>
      <c r="AS22" s="134" t="str">
        <f>AN20&amp;AR22</f>
        <v>Ｃ2位</v>
      </c>
      <c r="AT22" s="249" t="s">
        <v>153</v>
      </c>
      <c r="AU22" s="219" t="s">
        <v>64</v>
      </c>
      <c r="AV22" s="105"/>
      <c r="AX22" s="96"/>
      <c r="AY22" s="96"/>
    </row>
    <row r="23" spans="1:51" ht="35.1" customHeight="1" thickTop="1" thickBot="1" x14ac:dyDescent="0.25">
      <c r="A23" s="17">
        <v>20</v>
      </c>
      <c r="B23" s="324"/>
      <c r="C23" s="251" t="s">
        <v>66</v>
      </c>
      <c r="D23" s="192" t="s">
        <v>123</v>
      </c>
      <c r="F23" s="17" t="s">
        <v>51</v>
      </c>
      <c r="G23" s="17" t="s">
        <v>98</v>
      </c>
      <c r="H23" s="17">
        <v>2</v>
      </c>
      <c r="I23" s="73" t="s">
        <v>9</v>
      </c>
      <c r="J23" s="328" t="str">
        <f t="shared" si="0"/>
        <v>Ｆ-2位</v>
      </c>
      <c r="K23" s="156" t="s">
        <v>154</v>
      </c>
      <c r="L23" s="170" t="s">
        <v>141</v>
      </c>
      <c r="M23" s="21"/>
      <c r="N23" s="17" t="s">
        <v>93</v>
      </c>
      <c r="O23" s="17" t="s">
        <v>98</v>
      </c>
      <c r="P23" s="17">
        <v>1</v>
      </c>
      <c r="Q23" s="73" t="s">
        <v>9</v>
      </c>
      <c r="R23" s="308"/>
      <c r="S23" s="297" t="str">
        <f t="shared" si="1"/>
        <v>3位-1位</v>
      </c>
      <c r="T23" s="288" t="s">
        <v>153</v>
      </c>
      <c r="U23" s="201" t="s">
        <v>64</v>
      </c>
      <c r="X23" s="17" t="s">
        <v>78</v>
      </c>
      <c r="Y23" s="17" t="s">
        <v>98</v>
      </c>
      <c r="Z23" s="17">
        <v>1</v>
      </c>
      <c r="AA23" s="73" t="s">
        <v>9</v>
      </c>
      <c r="AB23" s="318"/>
      <c r="AC23" s="299" t="str">
        <f t="shared" si="2"/>
        <v>⑧-1位</v>
      </c>
      <c r="AD23" s="248" t="s">
        <v>153</v>
      </c>
      <c r="AE23" s="177" t="s">
        <v>63</v>
      </c>
      <c r="AH23" s="373">
        <v>20</v>
      </c>
      <c r="AI23" s="23" t="s">
        <v>153</v>
      </c>
      <c r="AJ23" s="20" t="s">
        <v>64</v>
      </c>
      <c r="AK23" s="52">
        <v>14</v>
      </c>
      <c r="AL23" s="53"/>
      <c r="AM23" s="49"/>
      <c r="AN23" s="138"/>
      <c r="AO23" s="278">
        <f>AH26</f>
        <v>23</v>
      </c>
      <c r="AP23" s="244" t="s">
        <v>65</v>
      </c>
      <c r="AQ23" s="214" t="s">
        <v>69</v>
      </c>
      <c r="AR23" s="133"/>
      <c r="AS23" s="135"/>
      <c r="AT23" s="238" t="s">
        <v>2</v>
      </c>
      <c r="AU23" s="211" t="s">
        <v>179</v>
      </c>
      <c r="AV23" s="105"/>
      <c r="AX23" s="98" t="s">
        <v>0</v>
      </c>
      <c r="AY23" s="99">
        <v>-5800</v>
      </c>
    </row>
    <row r="24" spans="1:51" ht="35.1" customHeight="1" thickTop="1" thickBot="1" x14ac:dyDescent="0.25">
      <c r="A24" s="17">
        <v>21</v>
      </c>
      <c r="B24" s="325" t="s">
        <v>51</v>
      </c>
      <c r="C24" s="332" t="s">
        <v>161</v>
      </c>
      <c r="D24" s="196" t="s">
        <v>149</v>
      </c>
      <c r="F24" s="17" t="s">
        <v>52</v>
      </c>
      <c r="G24" s="17" t="s">
        <v>98</v>
      </c>
      <c r="H24" s="17">
        <v>2</v>
      </c>
      <c r="I24" s="73" t="s">
        <v>9</v>
      </c>
      <c r="J24" s="328" t="str">
        <f t="shared" si="0"/>
        <v>Ｇ-2位</v>
      </c>
      <c r="K24" s="151" t="s">
        <v>66</v>
      </c>
      <c r="L24" s="169" t="s">
        <v>116</v>
      </c>
      <c r="M24" s="90"/>
      <c r="N24" s="17" t="s">
        <v>92</v>
      </c>
      <c r="O24" s="17" t="s">
        <v>98</v>
      </c>
      <c r="P24" s="17">
        <v>4</v>
      </c>
      <c r="Q24" s="73" t="s">
        <v>9</v>
      </c>
      <c r="R24" s="307" t="s">
        <v>76</v>
      </c>
      <c r="S24" s="298" t="str">
        <f t="shared" si="1"/>
        <v>2位-4位</v>
      </c>
      <c r="T24" s="247" t="s">
        <v>59</v>
      </c>
      <c r="U24" s="189" t="s">
        <v>72</v>
      </c>
      <c r="X24" s="17" t="s">
        <v>75</v>
      </c>
      <c r="Y24" s="17" t="s">
        <v>98</v>
      </c>
      <c r="Z24" s="17">
        <v>2</v>
      </c>
      <c r="AA24" s="73" t="s">
        <v>9</v>
      </c>
      <c r="AB24" s="319" t="s">
        <v>16</v>
      </c>
      <c r="AC24" s="295" t="str">
        <f t="shared" si="2"/>
        <v>⑤-2位</v>
      </c>
      <c r="AD24" s="283" t="s">
        <v>59</v>
      </c>
      <c r="AE24" s="168" t="s">
        <v>61</v>
      </c>
      <c r="AH24" s="373">
        <v>21</v>
      </c>
      <c r="AI24" s="374" t="s">
        <v>2</v>
      </c>
      <c r="AJ24" s="375" t="s">
        <v>179</v>
      </c>
      <c r="AK24" s="52"/>
      <c r="AL24" s="51"/>
      <c r="AM24" s="47"/>
      <c r="AN24" s="138"/>
      <c r="AO24" s="275">
        <f>AH22</f>
        <v>19</v>
      </c>
      <c r="AP24" s="249" t="s">
        <v>153</v>
      </c>
      <c r="AQ24" s="219" t="s">
        <v>63</v>
      </c>
      <c r="AR24" s="133" t="s">
        <v>93</v>
      </c>
      <c r="AS24" s="134" t="str">
        <f>AN20&amp;AR24</f>
        <v>Ｃ3位</v>
      </c>
      <c r="AT24" s="242" t="s">
        <v>59</v>
      </c>
      <c r="AU24" s="219" t="s">
        <v>72</v>
      </c>
      <c r="AV24" s="105"/>
      <c r="AX24" s="100" t="s">
        <v>38</v>
      </c>
      <c r="AY24" s="101">
        <f>-3650*10</f>
        <v>-36500</v>
      </c>
    </row>
    <row r="25" spans="1:51" ht="35.1" customHeight="1" thickTop="1" thickBot="1" x14ac:dyDescent="0.25">
      <c r="A25" s="17">
        <v>22</v>
      </c>
      <c r="B25" s="324"/>
      <c r="C25" s="156" t="s">
        <v>154</v>
      </c>
      <c r="D25" s="170" t="s">
        <v>141</v>
      </c>
      <c r="F25" s="17" t="s">
        <v>54</v>
      </c>
      <c r="G25" s="17" t="s">
        <v>98</v>
      </c>
      <c r="H25" s="17">
        <v>2</v>
      </c>
      <c r="I25" s="73" t="s">
        <v>9</v>
      </c>
      <c r="J25" s="328" t="str">
        <f t="shared" si="0"/>
        <v>Ｈ-2位</v>
      </c>
      <c r="K25" s="150" t="s">
        <v>40</v>
      </c>
      <c r="L25" s="164" t="s">
        <v>133</v>
      </c>
      <c r="M25" s="21"/>
      <c r="N25" s="17" t="s">
        <v>92</v>
      </c>
      <c r="O25" s="17" t="s">
        <v>98</v>
      </c>
      <c r="P25" s="17">
        <v>9</v>
      </c>
      <c r="Q25" s="73" t="s">
        <v>9</v>
      </c>
      <c r="R25" s="307"/>
      <c r="S25" s="296" t="str">
        <f t="shared" si="1"/>
        <v>2位-9位</v>
      </c>
      <c r="T25" s="149" t="s">
        <v>21</v>
      </c>
      <c r="U25" s="169" t="s">
        <v>74</v>
      </c>
      <c r="X25" s="17" t="s">
        <v>76</v>
      </c>
      <c r="Y25" s="17" t="s">
        <v>98</v>
      </c>
      <c r="Z25" s="17">
        <v>2</v>
      </c>
      <c r="AA25" s="73" t="s">
        <v>9</v>
      </c>
      <c r="AB25" s="318"/>
      <c r="AC25" s="296" t="str">
        <f t="shared" si="2"/>
        <v>⑥-2位</v>
      </c>
      <c r="AD25" s="149" t="s">
        <v>21</v>
      </c>
      <c r="AE25" s="169" t="s">
        <v>73</v>
      </c>
      <c r="AH25" s="373">
        <v>22</v>
      </c>
      <c r="AI25" s="24" t="s">
        <v>59</v>
      </c>
      <c r="AJ25" s="20" t="s">
        <v>61</v>
      </c>
      <c r="AK25" s="52">
        <v>15</v>
      </c>
      <c r="AL25" s="48"/>
      <c r="AM25" s="47"/>
      <c r="AN25" s="138"/>
      <c r="AO25" s="278">
        <f>AH25</f>
        <v>22</v>
      </c>
      <c r="AP25" s="265" t="s">
        <v>59</v>
      </c>
      <c r="AQ25" s="218" t="s">
        <v>61</v>
      </c>
      <c r="AR25" s="133"/>
      <c r="AS25" s="135"/>
      <c r="AT25" s="244" t="s">
        <v>65</v>
      </c>
      <c r="AU25" s="214" t="s">
        <v>69</v>
      </c>
      <c r="AV25" s="105"/>
      <c r="AX25" s="102" t="s">
        <v>48</v>
      </c>
      <c r="AY25" s="101">
        <v>-2470</v>
      </c>
    </row>
    <row r="26" spans="1:51" ht="35.1" customHeight="1" thickTop="1" thickBot="1" x14ac:dyDescent="0.25">
      <c r="A26" s="17">
        <v>23</v>
      </c>
      <c r="B26" s="324"/>
      <c r="C26" s="151" t="s">
        <v>66</v>
      </c>
      <c r="D26" s="169" t="s">
        <v>158</v>
      </c>
      <c r="F26" s="17" t="s">
        <v>55</v>
      </c>
      <c r="G26" s="17" t="s">
        <v>98</v>
      </c>
      <c r="H26" s="17">
        <v>2</v>
      </c>
      <c r="I26" s="73" t="s">
        <v>9</v>
      </c>
      <c r="J26" s="328" t="str">
        <f t="shared" si="0"/>
        <v>Ｉ-2位</v>
      </c>
      <c r="K26" s="149" t="s">
        <v>21</v>
      </c>
      <c r="L26" s="169" t="s">
        <v>73</v>
      </c>
      <c r="M26" s="21"/>
      <c r="N26" s="17" t="s">
        <v>92</v>
      </c>
      <c r="O26" s="17" t="s">
        <v>98</v>
      </c>
      <c r="P26" s="17">
        <v>12</v>
      </c>
      <c r="Q26" s="73" t="s">
        <v>9</v>
      </c>
      <c r="R26" s="307"/>
      <c r="S26" s="296" t="str">
        <f t="shared" si="1"/>
        <v>2位-12位</v>
      </c>
      <c r="T26" s="149" t="s">
        <v>21</v>
      </c>
      <c r="U26" s="169" t="s">
        <v>73</v>
      </c>
      <c r="X26" s="17" t="s">
        <v>77</v>
      </c>
      <c r="Y26" s="17" t="s">
        <v>98</v>
      </c>
      <c r="Z26" s="17">
        <v>2</v>
      </c>
      <c r="AA26" s="73" t="s">
        <v>9</v>
      </c>
      <c r="AB26" s="318"/>
      <c r="AC26" s="296" t="str">
        <f t="shared" si="2"/>
        <v>⑦-2位</v>
      </c>
      <c r="AD26" s="147" t="s">
        <v>2</v>
      </c>
      <c r="AE26" s="163" t="s">
        <v>179</v>
      </c>
      <c r="AH26" s="373">
        <v>23</v>
      </c>
      <c r="AI26" s="22" t="s">
        <v>65</v>
      </c>
      <c r="AJ26" s="19" t="s">
        <v>69</v>
      </c>
      <c r="AK26" s="113"/>
      <c r="AL26" s="48"/>
      <c r="AM26" s="47"/>
      <c r="AN26" s="138"/>
      <c r="AO26" s="275">
        <f>AH23</f>
        <v>20</v>
      </c>
      <c r="AP26" s="249" t="s">
        <v>153</v>
      </c>
      <c r="AQ26" s="219" t="s">
        <v>64</v>
      </c>
      <c r="AR26" s="133" t="s">
        <v>94</v>
      </c>
      <c r="AS26" s="134" t="str">
        <f>AN20&amp;AR26</f>
        <v>Ｃ4位</v>
      </c>
      <c r="AT26" s="249" t="s">
        <v>153</v>
      </c>
      <c r="AU26" s="219" t="s">
        <v>63</v>
      </c>
      <c r="AV26" s="105"/>
      <c r="AX26" s="103" t="s">
        <v>37</v>
      </c>
      <c r="AY26" s="104">
        <v>-2634</v>
      </c>
    </row>
    <row r="27" spans="1:51" ht="35.1" customHeight="1" thickBot="1" x14ac:dyDescent="0.25">
      <c r="A27" s="17">
        <v>24</v>
      </c>
      <c r="B27" s="326"/>
      <c r="C27" s="288" t="s">
        <v>20</v>
      </c>
      <c r="D27" s="180" t="s">
        <v>127</v>
      </c>
      <c r="F27" s="17" t="s">
        <v>57</v>
      </c>
      <c r="G27" s="17" t="s">
        <v>98</v>
      </c>
      <c r="H27" s="17">
        <v>2</v>
      </c>
      <c r="I27" s="73" t="s">
        <v>9</v>
      </c>
      <c r="J27" s="328" t="str">
        <f t="shared" si="0"/>
        <v>Ｊ-2位</v>
      </c>
      <c r="K27" s="147" t="s">
        <v>2</v>
      </c>
      <c r="L27" s="163" t="s">
        <v>179</v>
      </c>
      <c r="M27" s="21"/>
      <c r="N27" s="17" t="s">
        <v>93</v>
      </c>
      <c r="O27" s="17" t="s">
        <v>98</v>
      </c>
      <c r="P27" s="17">
        <v>2</v>
      </c>
      <c r="Q27" s="73" t="s">
        <v>9</v>
      </c>
      <c r="R27" s="307"/>
      <c r="S27" s="299" t="str">
        <f t="shared" si="1"/>
        <v>3位-2位</v>
      </c>
      <c r="T27" s="251" t="s">
        <v>65</v>
      </c>
      <c r="U27" s="192" t="s">
        <v>71</v>
      </c>
      <c r="X27" s="17" t="s">
        <v>78</v>
      </c>
      <c r="Y27" s="17" t="s">
        <v>98</v>
      </c>
      <c r="Z27" s="17">
        <v>2</v>
      </c>
      <c r="AA27" s="73" t="s">
        <v>9</v>
      </c>
      <c r="AB27" s="320"/>
      <c r="AC27" s="297" t="str">
        <f t="shared" si="2"/>
        <v>⑧-2位</v>
      </c>
      <c r="AD27" s="186" t="s">
        <v>65</v>
      </c>
      <c r="AE27" s="180" t="s">
        <v>69</v>
      </c>
      <c r="AH27" s="373">
        <v>24</v>
      </c>
      <c r="AI27" s="23" t="s">
        <v>21</v>
      </c>
      <c r="AJ27" s="19" t="s">
        <v>73</v>
      </c>
      <c r="AK27" s="114"/>
      <c r="AL27" s="50"/>
      <c r="AM27" s="49"/>
      <c r="AN27" s="138"/>
      <c r="AO27" s="276">
        <f>AH24</f>
        <v>21</v>
      </c>
      <c r="AP27" s="267" t="s">
        <v>2</v>
      </c>
      <c r="AQ27" s="230" t="s">
        <v>179</v>
      </c>
      <c r="AR27" s="133"/>
      <c r="AS27" s="136"/>
      <c r="AT27" s="240" t="s">
        <v>59</v>
      </c>
      <c r="AU27" s="228" t="s">
        <v>61</v>
      </c>
      <c r="AV27" s="105"/>
      <c r="AX27" s="96" t="s">
        <v>49</v>
      </c>
      <c r="AY27" s="97">
        <f>SUM(AY23:AY26)</f>
        <v>-47404</v>
      </c>
    </row>
    <row r="28" spans="1:51" ht="35.1" customHeight="1" thickTop="1" thickBot="1" x14ac:dyDescent="0.25">
      <c r="A28" s="17">
        <v>25</v>
      </c>
      <c r="B28" s="324" t="s">
        <v>52</v>
      </c>
      <c r="C28" s="247" t="s">
        <v>132</v>
      </c>
      <c r="D28" s="189" t="s">
        <v>42</v>
      </c>
      <c r="F28" s="17" t="s">
        <v>56</v>
      </c>
      <c r="G28" s="17" t="s">
        <v>98</v>
      </c>
      <c r="H28" s="17">
        <v>2</v>
      </c>
      <c r="I28" s="73" t="s">
        <v>9</v>
      </c>
      <c r="J28" s="328" t="str">
        <f t="shared" si="0"/>
        <v>Ｋ-2位</v>
      </c>
      <c r="K28" s="150" t="s">
        <v>59</v>
      </c>
      <c r="L28" s="164" t="s">
        <v>72</v>
      </c>
      <c r="M28" s="21"/>
      <c r="N28" s="17" t="s">
        <v>92</v>
      </c>
      <c r="O28" s="17" t="s">
        <v>98</v>
      </c>
      <c r="P28" s="17">
        <v>5</v>
      </c>
      <c r="Q28" s="73" t="s">
        <v>9</v>
      </c>
      <c r="R28" s="306" t="s">
        <v>77</v>
      </c>
      <c r="S28" s="295" t="str">
        <f t="shared" si="1"/>
        <v>2位-5位</v>
      </c>
      <c r="T28" s="283" t="s">
        <v>40</v>
      </c>
      <c r="U28" s="168" t="s">
        <v>133</v>
      </c>
      <c r="X28" s="17" t="s">
        <v>75</v>
      </c>
      <c r="Y28" s="17" t="s">
        <v>98</v>
      </c>
      <c r="Z28" s="17">
        <v>3</v>
      </c>
      <c r="AA28" s="73" t="s">
        <v>9</v>
      </c>
      <c r="AB28" s="318" t="s">
        <v>17</v>
      </c>
      <c r="AC28" s="298" t="str">
        <f t="shared" si="2"/>
        <v>⑤-3位</v>
      </c>
      <c r="AD28" s="250" t="s">
        <v>66</v>
      </c>
      <c r="AE28" s="178" t="s">
        <v>116</v>
      </c>
      <c r="AH28" s="373">
        <v>25</v>
      </c>
      <c r="AI28" s="22" t="s">
        <v>66</v>
      </c>
      <c r="AJ28" s="19" t="s">
        <v>115</v>
      </c>
      <c r="AK28" s="114"/>
      <c r="AL28" s="50"/>
      <c r="AM28" s="49"/>
      <c r="AN28" s="137" t="s">
        <v>35</v>
      </c>
      <c r="AO28" s="271">
        <f>AH28</f>
        <v>25</v>
      </c>
      <c r="AP28" s="268" t="s">
        <v>66</v>
      </c>
      <c r="AQ28" s="226" t="s">
        <v>115</v>
      </c>
      <c r="AR28" s="133" t="s">
        <v>91</v>
      </c>
      <c r="AS28" s="140" t="str">
        <f>AN28&amp;AR28</f>
        <v>Ｄ1位</v>
      </c>
      <c r="AT28" s="250" t="s">
        <v>66</v>
      </c>
      <c r="AU28" s="178" t="s">
        <v>115</v>
      </c>
      <c r="AV28" s="336" t="s">
        <v>36</v>
      </c>
      <c r="AW28" s="35"/>
    </row>
    <row r="29" spans="1:51" ht="35.1" customHeight="1" thickTop="1" thickBot="1" x14ac:dyDescent="0.25">
      <c r="A29" s="17">
        <v>26</v>
      </c>
      <c r="B29" s="324"/>
      <c r="C29" s="151" t="s">
        <v>66</v>
      </c>
      <c r="D29" s="169" t="s">
        <v>116</v>
      </c>
      <c r="F29" s="17" t="s">
        <v>95</v>
      </c>
      <c r="G29" s="17" t="s">
        <v>98</v>
      </c>
      <c r="H29" s="17">
        <v>2</v>
      </c>
      <c r="I29" s="73" t="s">
        <v>9</v>
      </c>
      <c r="J29" s="328" t="str">
        <f t="shared" si="0"/>
        <v>Ｌ-2位</v>
      </c>
      <c r="K29" s="151" t="s">
        <v>65</v>
      </c>
      <c r="L29" s="169" t="s">
        <v>69</v>
      </c>
      <c r="M29" s="21"/>
      <c r="N29" s="17" t="s">
        <v>92</v>
      </c>
      <c r="O29" s="17" t="s">
        <v>98</v>
      </c>
      <c r="P29" s="17">
        <v>8</v>
      </c>
      <c r="Q29" s="73" t="s">
        <v>9</v>
      </c>
      <c r="R29" s="307"/>
      <c r="S29" s="296" t="str">
        <f t="shared" si="1"/>
        <v>2位-8位</v>
      </c>
      <c r="T29" s="156" t="s">
        <v>154</v>
      </c>
      <c r="U29" s="170" t="s">
        <v>141</v>
      </c>
      <c r="X29" s="17" t="s">
        <v>76</v>
      </c>
      <c r="Y29" s="17" t="s">
        <v>98</v>
      </c>
      <c r="Z29" s="17">
        <v>3</v>
      </c>
      <c r="AA29" s="73" t="s">
        <v>9</v>
      </c>
      <c r="AB29" s="318"/>
      <c r="AC29" s="296" t="str">
        <f t="shared" si="2"/>
        <v>⑥-3位</v>
      </c>
      <c r="AD29" s="149" t="s">
        <v>21</v>
      </c>
      <c r="AE29" s="169" t="s">
        <v>74</v>
      </c>
      <c r="AH29" s="373">
        <v>26</v>
      </c>
      <c r="AI29" s="83" t="s">
        <v>154</v>
      </c>
      <c r="AJ29" s="84" t="s">
        <v>141</v>
      </c>
      <c r="AK29" s="113"/>
      <c r="AL29" s="48"/>
      <c r="AM29" s="47"/>
      <c r="AN29" s="138"/>
      <c r="AO29" s="272">
        <f>AH35</f>
        <v>32</v>
      </c>
      <c r="AP29" s="264" t="s">
        <v>66</v>
      </c>
      <c r="AQ29" s="216" t="s">
        <v>118</v>
      </c>
      <c r="AR29" s="133"/>
      <c r="AS29" s="135"/>
      <c r="AT29" s="251" t="s">
        <v>66</v>
      </c>
      <c r="AU29" s="192" t="s">
        <v>118</v>
      </c>
      <c r="AV29" s="336"/>
      <c r="AW29" s="35"/>
    </row>
    <row r="30" spans="1:51" ht="35.1" customHeight="1" thickTop="1" thickBot="1" x14ac:dyDescent="0.25">
      <c r="A30" s="17">
        <v>27</v>
      </c>
      <c r="B30" s="324"/>
      <c r="C30" s="157" t="s">
        <v>151</v>
      </c>
      <c r="D30" s="165" t="s">
        <v>142</v>
      </c>
      <c r="F30" s="17" t="s">
        <v>96</v>
      </c>
      <c r="G30" s="17" t="s">
        <v>98</v>
      </c>
      <c r="H30" s="17">
        <v>2</v>
      </c>
      <c r="I30" s="73" t="s">
        <v>9</v>
      </c>
      <c r="J30" s="329" t="str">
        <f t="shared" si="0"/>
        <v>Ｍ-2位</v>
      </c>
      <c r="K30" s="158" t="s">
        <v>160</v>
      </c>
      <c r="L30" s="171" t="s">
        <v>144</v>
      </c>
      <c r="M30" s="90"/>
      <c r="N30" s="17" t="s">
        <v>92</v>
      </c>
      <c r="O30" s="17" t="s">
        <v>98</v>
      </c>
      <c r="P30" s="17">
        <v>13</v>
      </c>
      <c r="Q30" s="73" t="s">
        <v>9</v>
      </c>
      <c r="R30" s="307"/>
      <c r="S30" s="296" t="str">
        <f t="shared" si="1"/>
        <v>2位-13位</v>
      </c>
      <c r="T30" s="147" t="s">
        <v>2</v>
      </c>
      <c r="U30" s="163" t="s">
        <v>179</v>
      </c>
      <c r="X30" s="17" t="s">
        <v>77</v>
      </c>
      <c r="Y30" s="17" t="s">
        <v>98</v>
      </c>
      <c r="Z30" s="17">
        <v>3</v>
      </c>
      <c r="AA30" s="73" t="s">
        <v>9</v>
      </c>
      <c r="AB30" s="318"/>
      <c r="AC30" s="296" t="str">
        <f t="shared" si="2"/>
        <v>⑦-3位</v>
      </c>
      <c r="AD30" s="156" t="s">
        <v>154</v>
      </c>
      <c r="AE30" s="170" t="s">
        <v>141</v>
      </c>
      <c r="AH30" s="373">
        <v>27</v>
      </c>
      <c r="AI30" s="22" t="s">
        <v>66</v>
      </c>
      <c r="AJ30" s="19" t="s">
        <v>116</v>
      </c>
      <c r="AK30" s="114"/>
      <c r="AL30" s="50"/>
      <c r="AM30" s="49"/>
      <c r="AN30" s="138"/>
      <c r="AO30" s="277">
        <f>AH29</f>
        <v>26</v>
      </c>
      <c r="AP30" s="239" t="s">
        <v>154</v>
      </c>
      <c r="AQ30" s="221" t="s">
        <v>141</v>
      </c>
      <c r="AR30" s="133" t="s">
        <v>92</v>
      </c>
      <c r="AS30" s="134" t="str">
        <f>AN28&amp;AR30</f>
        <v>Ｄ2位</v>
      </c>
      <c r="AT30" s="249" t="s">
        <v>21</v>
      </c>
      <c r="AU30" s="222" t="s">
        <v>74</v>
      </c>
      <c r="AV30" s="105"/>
    </row>
    <row r="31" spans="1:51" ht="35.1" customHeight="1" thickTop="1" thickBot="1" x14ac:dyDescent="0.25">
      <c r="A31" s="17">
        <v>28</v>
      </c>
      <c r="B31" s="324"/>
      <c r="C31" s="248" t="s">
        <v>20</v>
      </c>
      <c r="D31" s="192" t="s">
        <v>126</v>
      </c>
      <c r="F31" s="17" t="s">
        <v>97</v>
      </c>
      <c r="G31" s="17" t="s">
        <v>98</v>
      </c>
      <c r="H31" s="17">
        <v>2</v>
      </c>
      <c r="I31" s="73" t="s">
        <v>9</v>
      </c>
      <c r="J31" s="329" t="str">
        <f t="shared" si="0"/>
        <v>Ｎ-2位</v>
      </c>
      <c r="K31" s="184" t="s">
        <v>132</v>
      </c>
      <c r="L31" s="177" t="s">
        <v>43</v>
      </c>
      <c r="M31" s="21"/>
      <c r="N31" s="17" t="s">
        <v>93</v>
      </c>
      <c r="O31" s="17" t="s">
        <v>98</v>
      </c>
      <c r="P31" s="17">
        <v>3</v>
      </c>
      <c r="Q31" s="73" t="s">
        <v>9</v>
      </c>
      <c r="R31" s="308"/>
      <c r="S31" s="297" t="str">
        <f t="shared" si="1"/>
        <v>3位-3位</v>
      </c>
      <c r="T31" s="186" t="s">
        <v>66</v>
      </c>
      <c r="U31" s="180" t="s">
        <v>118</v>
      </c>
      <c r="X31" s="17" t="s">
        <v>78</v>
      </c>
      <c r="Y31" s="17" t="s">
        <v>98</v>
      </c>
      <c r="Z31" s="17">
        <v>3</v>
      </c>
      <c r="AA31" s="73" t="s">
        <v>9</v>
      </c>
      <c r="AB31" s="318"/>
      <c r="AC31" s="299" t="str">
        <f t="shared" si="2"/>
        <v>⑧-3位</v>
      </c>
      <c r="AD31" s="251" t="s">
        <v>66</v>
      </c>
      <c r="AE31" s="192" t="s">
        <v>115</v>
      </c>
      <c r="AH31" s="373">
        <v>28</v>
      </c>
      <c r="AI31" s="23" t="s">
        <v>21</v>
      </c>
      <c r="AJ31" s="19" t="s">
        <v>74</v>
      </c>
      <c r="AK31" s="113"/>
      <c r="AL31" s="48"/>
      <c r="AM31" s="47"/>
      <c r="AN31" s="138"/>
      <c r="AO31" s="278">
        <f>AH34</f>
        <v>31</v>
      </c>
      <c r="AP31" s="244" t="s">
        <v>65</v>
      </c>
      <c r="AQ31" s="214" t="s">
        <v>71</v>
      </c>
      <c r="AR31" s="133"/>
      <c r="AS31" s="135"/>
      <c r="AT31" s="252" t="s">
        <v>159</v>
      </c>
      <c r="AU31" s="223" t="s">
        <v>143</v>
      </c>
      <c r="AV31" s="105"/>
    </row>
    <row r="32" spans="1:51" ht="35.1" customHeight="1" thickTop="1" thickBot="1" x14ac:dyDescent="0.25">
      <c r="A32" s="17">
        <v>29</v>
      </c>
      <c r="B32" s="325" t="s">
        <v>54</v>
      </c>
      <c r="C32" s="282" t="s">
        <v>136</v>
      </c>
      <c r="D32" s="195" t="s">
        <v>137</v>
      </c>
      <c r="F32" s="17" t="s">
        <v>32</v>
      </c>
      <c r="G32" s="17" t="s">
        <v>98</v>
      </c>
      <c r="H32" s="17">
        <v>3</v>
      </c>
      <c r="I32" s="73" t="s">
        <v>9</v>
      </c>
      <c r="J32" s="327" t="str">
        <f t="shared" si="0"/>
        <v>Ａ-3位</v>
      </c>
      <c r="K32" s="185" t="s">
        <v>66</v>
      </c>
      <c r="L32" s="179" t="s">
        <v>117</v>
      </c>
      <c r="M32" s="21"/>
      <c r="N32" s="17" t="s">
        <v>92</v>
      </c>
      <c r="O32" s="17" t="s">
        <v>98</v>
      </c>
      <c r="P32" s="17">
        <v>6</v>
      </c>
      <c r="Q32" s="73" t="s">
        <v>9</v>
      </c>
      <c r="R32" s="307" t="s">
        <v>78</v>
      </c>
      <c r="S32" s="298" t="str">
        <f t="shared" si="1"/>
        <v>2位-6位</v>
      </c>
      <c r="T32" s="250" t="s">
        <v>66</v>
      </c>
      <c r="U32" s="178" t="s">
        <v>115</v>
      </c>
      <c r="X32" s="17" t="s">
        <v>75</v>
      </c>
      <c r="Y32" s="17" t="s">
        <v>98</v>
      </c>
      <c r="Z32" s="17">
        <v>4</v>
      </c>
      <c r="AA32" s="73" t="s">
        <v>9</v>
      </c>
      <c r="AB32" s="319" t="s">
        <v>18</v>
      </c>
      <c r="AC32" s="295" t="str">
        <f t="shared" si="2"/>
        <v>⑤-4位</v>
      </c>
      <c r="AD32" s="284" t="s">
        <v>160</v>
      </c>
      <c r="AE32" s="209" t="s">
        <v>144</v>
      </c>
      <c r="AH32" s="373">
        <v>29</v>
      </c>
      <c r="AI32" s="378" t="s">
        <v>159</v>
      </c>
      <c r="AJ32" s="379" t="s">
        <v>143</v>
      </c>
      <c r="AK32" s="113"/>
      <c r="AL32" s="48"/>
      <c r="AM32" s="47"/>
      <c r="AN32" s="138"/>
      <c r="AO32" s="275">
        <f>AH30</f>
        <v>27</v>
      </c>
      <c r="AP32" s="253" t="s">
        <v>66</v>
      </c>
      <c r="AQ32" s="222" t="s">
        <v>116</v>
      </c>
      <c r="AR32" s="133" t="s">
        <v>93</v>
      </c>
      <c r="AS32" s="134" t="str">
        <f>AN28&amp;AR32</f>
        <v>Ｄ3位</v>
      </c>
      <c r="AT32" s="239" t="s">
        <v>154</v>
      </c>
      <c r="AU32" s="221" t="s">
        <v>141</v>
      </c>
      <c r="AV32" s="105"/>
    </row>
    <row r="33" spans="1:48" ht="35.1" customHeight="1" thickTop="1" thickBot="1" x14ac:dyDescent="0.25">
      <c r="A33" s="17">
        <v>30</v>
      </c>
      <c r="B33" s="324"/>
      <c r="C33" s="150" t="s">
        <v>40</v>
      </c>
      <c r="D33" s="164" t="s">
        <v>133</v>
      </c>
      <c r="F33" s="17" t="s">
        <v>33</v>
      </c>
      <c r="G33" s="17" t="s">
        <v>98</v>
      </c>
      <c r="H33" s="17">
        <v>3</v>
      </c>
      <c r="I33" s="73" t="s">
        <v>9</v>
      </c>
      <c r="J33" s="328" t="str">
        <f t="shared" si="0"/>
        <v>Ｂ-3位</v>
      </c>
      <c r="K33" s="151" t="s">
        <v>66</v>
      </c>
      <c r="L33" s="169" t="s">
        <v>119</v>
      </c>
      <c r="M33" s="90"/>
      <c r="N33" s="17" t="s">
        <v>92</v>
      </c>
      <c r="O33" s="17" t="s">
        <v>98</v>
      </c>
      <c r="P33" s="17">
        <v>7</v>
      </c>
      <c r="Q33" s="73" t="s">
        <v>9</v>
      </c>
      <c r="R33" s="307"/>
      <c r="S33" s="296" t="str">
        <f t="shared" si="1"/>
        <v>2位-7位</v>
      </c>
      <c r="T33" s="149" t="s">
        <v>153</v>
      </c>
      <c r="U33" s="164" t="s">
        <v>63</v>
      </c>
      <c r="X33" s="17" t="s">
        <v>76</v>
      </c>
      <c r="Y33" s="17" t="s">
        <v>98</v>
      </c>
      <c r="Z33" s="17">
        <v>4</v>
      </c>
      <c r="AA33" s="73" t="s">
        <v>9</v>
      </c>
      <c r="AB33" s="318"/>
      <c r="AC33" s="296" t="str">
        <f t="shared" si="2"/>
        <v>⑥-4位</v>
      </c>
      <c r="AD33" s="151" t="s">
        <v>65</v>
      </c>
      <c r="AE33" s="169" t="s">
        <v>71</v>
      </c>
      <c r="AH33" s="373">
        <v>30</v>
      </c>
      <c r="AI33" s="378" t="s">
        <v>160</v>
      </c>
      <c r="AJ33" s="379" t="s">
        <v>144</v>
      </c>
      <c r="AK33" s="113"/>
      <c r="AL33" s="48"/>
      <c r="AM33" s="47"/>
      <c r="AN33" s="138"/>
      <c r="AO33" s="278">
        <f>AH33</f>
        <v>30</v>
      </c>
      <c r="AP33" s="252" t="s">
        <v>160</v>
      </c>
      <c r="AQ33" s="223" t="s">
        <v>144</v>
      </c>
      <c r="AR33" s="133"/>
      <c r="AS33" s="135"/>
      <c r="AT33" s="244" t="s">
        <v>65</v>
      </c>
      <c r="AU33" s="214" t="s">
        <v>71</v>
      </c>
      <c r="AV33" s="105"/>
    </row>
    <row r="34" spans="1:48" ht="35.1" customHeight="1" thickTop="1" thickBot="1" x14ac:dyDescent="0.25">
      <c r="A34" s="17">
        <v>31</v>
      </c>
      <c r="B34" s="324"/>
      <c r="C34" s="151" t="s">
        <v>66</v>
      </c>
      <c r="D34" s="169" t="s">
        <v>118</v>
      </c>
      <c r="F34" s="17" t="s">
        <v>34</v>
      </c>
      <c r="G34" s="17" t="s">
        <v>98</v>
      </c>
      <c r="H34" s="17">
        <v>3</v>
      </c>
      <c r="I34" s="73" t="s">
        <v>9</v>
      </c>
      <c r="J34" s="328" t="str">
        <f t="shared" si="0"/>
        <v>Ｃ-3位</v>
      </c>
      <c r="K34" s="152" t="s">
        <v>147</v>
      </c>
      <c r="L34" s="166" t="s">
        <v>148</v>
      </c>
      <c r="M34" s="21"/>
      <c r="N34" s="17" t="s">
        <v>92</v>
      </c>
      <c r="O34" s="17" t="s">
        <v>98</v>
      </c>
      <c r="P34" s="17">
        <v>14</v>
      </c>
      <c r="Q34" s="73" t="s">
        <v>9</v>
      </c>
      <c r="R34" s="307"/>
      <c r="S34" s="296" t="str">
        <f t="shared" si="1"/>
        <v>2位-14位</v>
      </c>
      <c r="T34" s="151" t="s">
        <v>65</v>
      </c>
      <c r="U34" s="169" t="s">
        <v>69</v>
      </c>
      <c r="X34" s="17" t="s">
        <v>77</v>
      </c>
      <c r="Y34" s="17" t="s">
        <v>98</v>
      </c>
      <c r="Z34" s="17">
        <v>4</v>
      </c>
      <c r="AA34" s="73" t="s">
        <v>9</v>
      </c>
      <c r="AB34" s="318"/>
      <c r="AC34" s="296" t="str">
        <f t="shared" si="2"/>
        <v>⑦-4位</v>
      </c>
      <c r="AD34" s="151" t="s">
        <v>66</v>
      </c>
      <c r="AE34" s="169" t="s">
        <v>118</v>
      </c>
      <c r="AH34" s="373">
        <v>31</v>
      </c>
      <c r="AI34" s="22" t="s">
        <v>65</v>
      </c>
      <c r="AJ34" s="19" t="s">
        <v>71</v>
      </c>
      <c r="AK34" s="113"/>
      <c r="AL34" s="48"/>
      <c r="AM34" s="47"/>
      <c r="AN34" s="138"/>
      <c r="AO34" s="275">
        <f>AH31</f>
        <v>28</v>
      </c>
      <c r="AP34" s="249" t="s">
        <v>21</v>
      </c>
      <c r="AQ34" s="222" t="s">
        <v>74</v>
      </c>
      <c r="AR34" s="133" t="s">
        <v>94</v>
      </c>
      <c r="AS34" s="134" t="str">
        <f>AN28&amp;AR34</f>
        <v>Ｄ4位</v>
      </c>
      <c r="AT34" s="253" t="s">
        <v>66</v>
      </c>
      <c r="AU34" s="222" t="s">
        <v>116</v>
      </c>
      <c r="AV34" s="105"/>
    </row>
    <row r="35" spans="1:48" ht="35.1" customHeight="1" thickTop="1" thickBot="1" x14ac:dyDescent="0.25">
      <c r="A35" s="17">
        <v>32</v>
      </c>
      <c r="B35" s="326"/>
      <c r="C35" s="288" t="s">
        <v>20</v>
      </c>
      <c r="D35" s="180" t="s">
        <v>125</v>
      </c>
      <c r="F35" s="17" t="s">
        <v>35</v>
      </c>
      <c r="G35" s="17" t="s">
        <v>98</v>
      </c>
      <c r="H35" s="17">
        <v>3</v>
      </c>
      <c r="I35" s="73" t="s">
        <v>9</v>
      </c>
      <c r="J35" s="328" t="str">
        <f t="shared" si="0"/>
        <v>Ｄ-3位</v>
      </c>
      <c r="K35" s="149" t="s">
        <v>62</v>
      </c>
      <c r="L35" s="164" t="s">
        <v>134</v>
      </c>
      <c r="M35" s="21"/>
      <c r="N35" s="17" t="s">
        <v>93</v>
      </c>
      <c r="O35" s="17" t="s">
        <v>98</v>
      </c>
      <c r="P35" s="17">
        <v>4</v>
      </c>
      <c r="Q35" s="73" t="s">
        <v>9</v>
      </c>
      <c r="R35" s="307"/>
      <c r="S35" s="299" t="str">
        <f t="shared" si="1"/>
        <v>3位-4位</v>
      </c>
      <c r="T35" s="293" t="s">
        <v>159</v>
      </c>
      <c r="U35" s="199" t="s">
        <v>143</v>
      </c>
      <c r="X35" s="17" t="s">
        <v>78</v>
      </c>
      <c r="Y35" s="17" t="s">
        <v>98</v>
      </c>
      <c r="Z35" s="17">
        <v>4</v>
      </c>
      <c r="AA35" s="73" t="s">
        <v>9</v>
      </c>
      <c r="AB35" s="320"/>
      <c r="AC35" s="297" t="str">
        <f t="shared" si="2"/>
        <v>⑧-4位</v>
      </c>
      <c r="AD35" s="285" t="s">
        <v>159</v>
      </c>
      <c r="AE35" s="197" t="s">
        <v>143</v>
      </c>
      <c r="AH35" s="373">
        <v>32</v>
      </c>
      <c r="AI35" s="22" t="s">
        <v>66</v>
      </c>
      <c r="AJ35" s="19" t="s">
        <v>118</v>
      </c>
      <c r="AK35" s="113"/>
      <c r="AL35" s="48"/>
      <c r="AM35" s="47"/>
      <c r="AN35" s="138"/>
      <c r="AO35" s="276">
        <f>AH32</f>
        <v>29</v>
      </c>
      <c r="AP35" s="254" t="s">
        <v>159</v>
      </c>
      <c r="AQ35" s="231" t="s">
        <v>143</v>
      </c>
      <c r="AR35" s="133"/>
      <c r="AS35" s="136"/>
      <c r="AT35" s="254" t="s">
        <v>160</v>
      </c>
      <c r="AU35" s="231" t="s">
        <v>144</v>
      </c>
      <c r="AV35" s="105"/>
    </row>
    <row r="36" spans="1:48" ht="35.1" customHeight="1" thickTop="1" thickBot="1" x14ac:dyDescent="0.25">
      <c r="A36" s="17">
        <v>33</v>
      </c>
      <c r="B36" s="324" t="s">
        <v>55</v>
      </c>
      <c r="C36" s="247" t="s">
        <v>132</v>
      </c>
      <c r="D36" s="189" t="s">
        <v>41</v>
      </c>
      <c r="F36" s="17" t="s">
        <v>50</v>
      </c>
      <c r="G36" s="17" t="s">
        <v>98</v>
      </c>
      <c r="H36" s="17">
        <v>3</v>
      </c>
      <c r="I36" s="73" t="s">
        <v>9</v>
      </c>
      <c r="J36" s="328" t="str">
        <f t="shared" ref="J36:J59" si="3">F36&amp;G36&amp;H36&amp;I36</f>
        <v>Ｅ-3位</v>
      </c>
      <c r="K36" s="155" t="s">
        <v>159</v>
      </c>
      <c r="L36" s="173" t="s">
        <v>143</v>
      </c>
      <c r="M36" s="21"/>
      <c r="N36" s="17" t="s">
        <v>93</v>
      </c>
      <c r="O36" s="17" t="s">
        <v>98</v>
      </c>
      <c r="P36" s="17">
        <v>5</v>
      </c>
      <c r="Q36" s="73" t="s">
        <v>9</v>
      </c>
      <c r="R36" s="309" t="s">
        <v>79</v>
      </c>
      <c r="S36" s="295" t="str">
        <f t="shared" ref="S36:S59" si="4">N36&amp;O36&amp;P36&amp;Q36</f>
        <v>3位-5位</v>
      </c>
      <c r="T36" s="185" t="s">
        <v>66</v>
      </c>
      <c r="U36" s="179" t="s">
        <v>117</v>
      </c>
      <c r="X36" s="17" t="s">
        <v>79</v>
      </c>
      <c r="Y36" s="17" t="s">
        <v>98</v>
      </c>
      <c r="Z36" s="17">
        <v>1</v>
      </c>
      <c r="AA36" s="73" t="s">
        <v>9</v>
      </c>
      <c r="AB36" s="321" t="s">
        <v>85</v>
      </c>
      <c r="AC36" s="298" t="str">
        <f t="shared" ref="AC36:AC59" si="5">X36&amp;Y36&amp;Z36&amp;AA36</f>
        <v>⑨-1位</v>
      </c>
      <c r="AD36" s="255" t="s">
        <v>66</v>
      </c>
      <c r="AE36" s="206" t="s">
        <v>117</v>
      </c>
      <c r="AH36" s="373">
        <v>33</v>
      </c>
      <c r="AI36" s="22" t="s">
        <v>65</v>
      </c>
      <c r="AJ36" s="19" t="s">
        <v>70</v>
      </c>
      <c r="AK36" s="113"/>
      <c r="AL36" s="48"/>
      <c r="AM36" s="47"/>
      <c r="AN36" s="137" t="s">
        <v>50</v>
      </c>
      <c r="AO36" s="271">
        <f>AH36</f>
        <v>33</v>
      </c>
      <c r="AP36" s="268" t="s">
        <v>65</v>
      </c>
      <c r="AQ36" s="226" t="s">
        <v>70</v>
      </c>
      <c r="AR36" s="133" t="s">
        <v>91</v>
      </c>
      <c r="AS36" s="140" t="str">
        <f>AN36&amp;AR36</f>
        <v>Ｅ1位</v>
      </c>
      <c r="AT36" s="255" t="s">
        <v>66</v>
      </c>
      <c r="AU36" s="206" t="s">
        <v>117</v>
      </c>
      <c r="AV36" s="336" t="s">
        <v>36</v>
      </c>
    </row>
    <row r="37" spans="1:48" ht="35.1" customHeight="1" thickTop="1" thickBot="1" x14ac:dyDescent="0.25">
      <c r="A37" s="17">
        <v>34</v>
      </c>
      <c r="B37" s="324"/>
      <c r="C37" s="151" t="s">
        <v>65</v>
      </c>
      <c r="D37" s="169" t="s">
        <v>70</v>
      </c>
      <c r="F37" s="17" t="s">
        <v>51</v>
      </c>
      <c r="G37" s="17" t="s">
        <v>98</v>
      </c>
      <c r="H37" s="17">
        <v>3</v>
      </c>
      <c r="I37" s="73" t="s">
        <v>9</v>
      </c>
      <c r="J37" s="328" t="str">
        <f t="shared" si="3"/>
        <v>Ｆ-3位</v>
      </c>
      <c r="K37" s="151" t="s">
        <v>66</v>
      </c>
      <c r="L37" s="169" t="s">
        <v>158</v>
      </c>
      <c r="M37" s="21"/>
      <c r="N37" s="17" t="s">
        <v>93</v>
      </c>
      <c r="O37" s="17" t="s">
        <v>98</v>
      </c>
      <c r="P37" s="17">
        <v>12</v>
      </c>
      <c r="Q37" s="73" t="s">
        <v>9</v>
      </c>
      <c r="R37" s="310"/>
      <c r="S37" s="296" t="str">
        <f t="shared" si="4"/>
        <v>3位-12位</v>
      </c>
      <c r="T37" s="151" t="s">
        <v>66</v>
      </c>
      <c r="U37" s="169" t="s">
        <v>122</v>
      </c>
      <c r="X37" s="17" t="s">
        <v>80</v>
      </c>
      <c r="Y37" s="17" t="s">
        <v>98</v>
      </c>
      <c r="Z37" s="17">
        <v>1</v>
      </c>
      <c r="AA37" s="73" t="s">
        <v>9</v>
      </c>
      <c r="AB37" s="321"/>
      <c r="AC37" s="296" t="str">
        <f t="shared" si="5"/>
        <v>⑩-1位</v>
      </c>
      <c r="AD37" s="149" t="s">
        <v>20</v>
      </c>
      <c r="AE37" s="169" t="s">
        <v>126</v>
      </c>
      <c r="AH37" s="373">
        <v>34</v>
      </c>
      <c r="AI37" s="22" t="s">
        <v>66</v>
      </c>
      <c r="AJ37" s="19" t="s">
        <v>117</v>
      </c>
      <c r="AK37" s="113"/>
      <c r="AL37" s="48"/>
      <c r="AM37" s="47"/>
      <c r="AN37" s="138"/>
      <c r="AO37" s="272">
        <f>AH43</f>
        <v>40</v>
      </c>
      <c r="AP37" s="264" t="s">
        <v>65</v>
      </c>
      <c r="AQ37" s="216" t="s">
        <v>67</v>
      </c>
      <c r="AR37" s="133"/>
      <c r="AS37" s="135"/>
      <c r="AT37" s="248" t="s">
        <v>62</v>
      </c>
      <c r="AU37" s="177" t="s">
        <v>134</v>
      </c>
      <c r="AV37" s="336"/>
    </row>
    <row r="38" spans="1:48" ht="35.1" customHeight="1" thickTop="1" thickBot="1" x14ac:dyDescent="0.25">
      <c r="A38" s="17">
        <v>35</v>
      </c>
      <c r="B38" s="324"/>
      <c r="C38" s="149" t="s">
        <v>21</v>
      </c>
      <c r="D38" s="169" t="s">
        <v>73</v>
      </c>
      <c r="F38" s="17" t="s">
        <v>52</v>
      </c>
      <c r="G38" s="17" t="s">
        <v>98</v>
      </c>
      <c r="H38" s="17">
        <v>3</v>
      </c>
      <c r="I38" s="73" t="s">
        <v>9</v>
      </c>
      <c r="J38" s="328" t="str">
        <f t="shared" si="3"/>
        <v>Ｇ-3位</v>
      </c>
      <c r="K38" s="157" t="s">
        <v>151</v>
      </c>
      <c r="L38" s="165" t="s">
        <v>142</v>
      </c>
      <c r="M38" s="90"/>
      <c r="N38" s="17" t="s">
        <v>93</v>
      </c>
      <c r="O38" s="17" t="s">
        <v>98</v>
      </c>
      <c r="P38" s="17">
        <v>13</v>
      </c>
      <c r="Q38" s="73" t="s">
        <v>9</v>
      </c>
      <c r="R38" s="310"/>
      <c r="S38" s="296" t="str">
        <f t="shared" si="4"/>
        <v>3位-13位</v>
      </c>
      <c r="T38" s="156" t="s">
        <v>151</v>
      </c>
      <c r="U38" s="170" t="s">
        <v>140</v>
      </c>
      <c r="X38" s="17" t="s">
        <v>81</v>
      </c>
      <c r="Y38" s="17" t="s">
        <v>98</v>
      </c>
      <c r="Z38" s="17">
        <v>1</v>
      </c>
      <c r="AA38" s="73" t="s">
        <v>9</v>
      </c>
      <c r="AB38" s="321"/>
      <c r="AC38" s="296" t="str">
        <f t="shared" si="5"/>
        <v>⑪-1位</v>
      </c>
      <c r="AD38" s="151" t="s">
        <v>65</v>
      </c>
      <c r="AE38" s="169" t="s">
        <v>70</v>
      </c>
      <c r="AH38" s="373">
        <v>35</v>
      </c>
      <c r="AI38" s="23" t="s">
        <v>20</v>
      </c>
      <c r="AJ38" s="19" t="s">
        <v>126</v>
      </c>
      <c r="AK38" s="113"/>
      <c r="AL38" s="48"/>
      <c r="AM38" s="47"/>
      <c r="AN38" s="138"/>
      <c r="AO38" s="277">
        <f>AH37</f>
        <v>34</v>
      </c>
      <c r="AP38" s="253" t="s">
        <v>66</v>
      </c>
      <c r="AQ38" s="222" t="s">
        <v>117</v>
      </c>
      <c r="AR38" s="133" t="s">
        <v>92</v>
      </c>
      <c r="AS38" s="134" t="str">
        <f>AN36&amp;AR38</f>
        <v>Ｅ2位</v>
      </c>
      <c r="AT38" s="253" t="s">
        <v>66</v>
      </c>
      <c r="AU38" s="222" t="s">
        <v>120</v>
      </c>
      <c r="AV38" s="105"/>
    </row>
    <row r="39" spans="1:48" ht="35.1" customHeight="1" thickTop="1" thickBot="1" x14ac:dyDescent="0.25">
      <c r="A39" s="17">
        <v>36</v>
      </c>
      <c r="B39" s="324"/>
      <c r="C39" s="333" t="s">
        <v>151</v>
      </c>
      <c r="D39" s="193" t="s">
        <v>140</v>
      </c>
      <c r="F39" s="17" t="s">
        <v>54</v>
      </c>
      <c r="G39" s="17" t="s">
        <v>98</v>
      </c>
      <c r="H39" s="17">
        <v>3</v>
      </c>
      <c r="I39" s="73" t="s">
        <v>9</v>
      </c>
      <c r="J39" s="328" t="str">
        <f t="shared" si="3"/>
        <v>Ｈ-3位</v>
      </c>
      <c r="K39" s="151" t="s">
        <v>66</v>
      </c>
      <c r="L39" s="169" t="s">
        <v>118</v>
      </c>
      <c r="M39" s="21"/>
      <c r="N39" s="17" t="s">
        <v>94</v>
      </c>
      <c r="O39" s="17" t="s">
        <v>98</v>
      </c>
      <c r="P39" s="17">
        <v>1</v>
      </c>
      <c r="Q39" s="73" t="s">
        <v>9</v>
      </c>
      <c r="R39" s="311"/>
      <c r="S39" s="297" t="str">
        <f t="shared" si="4"/>
        <v>4位-1位</v>
      </c>
      <c r="T39" s="188" t="s">
        <v>20</v>
      </c>
      <c r="U39" s="176" t="s">
        <v>124</v>
      </c>
      <c r="X39" s="17" t="s">
        <v>82</v>
      </c>
      <c r="Y39" s="17" t="s">
        <v>98</v>
      </c>
      <c r="Z39" s="17">
        <v>1</v>
      </c>
      <c r="AA39" s="73" t="s">
        <v>9</v>
      </c>
      <c r="AB39" s="321"/>
      <c r="AC39" s="299" t="str">
        <f t="shared" si="5"/>
        <v>⑫-1位</v>
      </c>
      <c r="AD39" s="251" t="s">
        <v>66</v>
      </c>
      <c r="AE39" s="192" t="s">
        <v>120</v>
      </c>
      <c r="AH39" s="373">
        <v>36</v>
      </c>
      <c r="AI39" s="22" t="s">
        <v>66</v>
      </c>
      <c r="AJ39" s="19" t="s">
        <v>120</v>
      </c>
      <c r="AK39" s="113"/>
      <c r="AL39" s="48"/>
      <c r="AM39" s="47"/>
      <c r="AN39" s="138"/>
      <c r="AO39" s="278">
        <f>AH42</f>
        <v>39</v>
      </c>
      <c r="AP39" s="256" t="s">
        <v>62</v>
      </c>
      <c r="AQ39" s="218" t="s">
        <v>134</v>
      </c>
      <c r="AR39" s="133"/>
      <c r="AS39" s="135"/>
      <c r="AT39" s="256" t="s">
        <v>20</v>
      </c>
      <c r="AU39" s="214" t="s">
        <v>124</v>
      </c>
      <c r="AV39" s="105"/>
    </row>
    <row r="40" spans="1:48" ht="35.1" customHeight="1" thickTop="1" thickBot="1" x14ac:dyDescent="0.25">
      <c r="A40" s="17">
        <v>37</v>
      </c>
      <c r="B40" s="325" t="s">
        <v>57</v>
      </c>
      <c r="C40" s="334" t="s">
        <v>177</v>
      </c>
      <c r="D40" s="196" t="s">
        <v>150</v>
      </c>
      <c r="F40" s="17" t="s">
        <v>55</v>
      </c>
      <c r="G40" s="17" t="s">
        <v>98</v>
      </c>
      <c r="H40" s="17">
        <v>3</v>
      </c>
      <c r="I40" s="73" t="s">
        <v>9</v>
      </c>
      <c r="J40" s="328" t="str">
        <f t="shared" si="3"/>
        <v>Ｉ-3位</v>
      </c>
      <c r="K40" s="156" t="s">
        <v>151</v>
      </c>
      <c r="L40" s="170" t="s">
        <v>140</v>
      </c>
      <c r="M40" s="21"/>
      <c r="N40" s="17" t="s">
        <v>93</v>
      </c>
      <c r="O40" s="17" t="s">
        <v>98</v>
      </c>
      <c r="P40" s="17">
        <v>6</v>
      </c>
      <c r="Q40" s="73" t="s">
        <v>9</v>
      </c>
      <c r="R40" s="310" t="s">
        <v>80</v>
      </c>
      <c r="S40" s="298" t="str">
        <f t="shared" si="4"/>
        <v>3位-6位</v>
      </c>
      <c r="T40" s="250" t="s">
        <v>66</v>
      </c>
      <c r="U40" s="178" t="s">
        <v>121</v>
      </c>
      <c r="X40" s="17" t="s">
        <v>79</v>
      </c>
      <c r="Y40" s="17" t="s">
        <v>98</v>
      </c>
      <c r="Z40" s="17">
        <v>2</v>
      </c>
      <c r="AA40" s="73" t="s">
        <v>9</v>
      </c>
      <c r="AB40" s="322" t="s">
        <v>86</v>
      </c>
      <c r="AC40" s="295" t="str">
        <f t="shared" si="5"/>
        <v>⑨-2位</v>
      </c>
      <c r="AD40" s="286" t="s">
        <v>20</v>
      </c>
      <c r="AE40" s="179" t="s">
        <v>124</v>
      </c>
      <c r="AH40" s="373">
        <v>37</v>
      </c>
      <c r="AI40" s="23" t="s">
        <v>20</v>
      </c>
      <c r="AJ40" s="19" t="s">
        <v>124</v>
      </c>
      <c r="AK40" s="113"/>
      <c r="AL40" s="48"/>
      <c r="AM40" s="47"/>
      <c r="AN40" s="138"/>
      <c r="AO40" s="275">
        <f>AH38</f>
        <v>35</v>
      </c>
      <c r="AP40" s="249" t="s">
        <v>20</v>
      </c>
      <c r="AQ40" s="222" t="s">
        <v>126</v>
      </c>
      <c r="AR40" s="133" t="s">
        <v>93</v>
      </c>
      <c r="AS40" s="134" t="str">
        <f>AN36&amp;AR40</f>
        <v>Ｅ3位</v>
      </c>
      <c r="AT40" s="249" t="s">
        <v>20</v>
      </c>
      <c r="AU40" s="222" t="s">
        <v>126</v>
      </c>
      <c r="AV40" s="105"/>
    </row>
    <row r="41" spans="1:48" ht="35.1" customHeight="1" thickTop="1" thickBot="1" x14ac:dyDescent="0.25">
      <c r="A41" s="17">
        <v>38</v>
      </c>
      <c r="B41" s="324"/>
      <c r="C41" s="147" t="s">
        <v>2</v>
      </c>
      <c r="D41" s="163" t="s">
        <v>179</v>
      </c>
      <c r="F41" s="17" t="s">
        <v>57</v>
      </c>
      <c r="G41" s="17" t="s">
        <v>98</v>
      </c>
      <c r="H41" s="17">
        <v>3</v>
      </c>
      <c r="I41" s="73" t="s">
        <v>9</v>
      </c>
      <c r="J41" s="328" t="str">
        <f t="shared" si="3"/>
        <v>Ｊ-3位</v>
      </c>
      <c r="K41" s="151" t="s">
        <v>66</v>
      </c>
      <c r="L41" s="169" t="s">
        <v>121</v>
      </c>
      <c r="M41" s="21"/>
      <c r="N41" s="17" t="s">
        <v>93</v>
      </c>
      <c r="O41" s="17" t="s">
        <v>98</v>
      </c>
      <c r="P41" s="17">
        <v>11</v>
      </c>
      <c r="Q41" s="73" t="s">
        <v>9</v>
      </c>
      <c r="R41" s="310"/>
      <c r="S41" s="296" t="str">
        <f t="shared" si="4"/>
        <v>3位-11位</v>
      </c>
      <c r="T41" s="151" t="s">
        <v>66</v>
      </c>
      <c r="U41" s="169" t="s">
        <v>158</v>
      </c>
      <c r="X41" s="17" t="s">
        <v>80</v>
      </c>
      <c r="Y41" s="17" t="s">
        <v>98</v>
      </c>
      <c r="Z41" s="17">
        <v>2</v>
      </c>
      <c r="AA41" s="73" t="s">
        <v>9</v>
      </c>
      <c r="AB41" s="321"/>
      <c r="AC41" s="296" t="str">
        <f t="shared" si="5"/>
        <v>⑩-2位</v>
      </c>
      <c r="AD41" s="149" t="s">
        <v>62</v>
      </c>
      <c r="AE41" s="164" t="s">
        <v>134</v>
      </c>
      <c r="AH41" s="373">
        <v>38</v>
      </c>
      <c r="AI41" s="22" t="s">
        <v>66</v>
      </c>
      <c r="AJ41" s="19" t="s">
        <v>119</v>
      </c>
      <c r="AK41" s="113"/>
      <c r="AL41" s="48"/>
      <c r="AM41" s="47"/>
      <c r="AN41" s="138"/>
      <c r="AO41" s="278">
        <f>AH41</f>
        <v>38</v>
      </c>
      <c r="AP41" s="244" t="s">
        <v>66</v>
      </c>
      <c r="AQ41" s="214" t="s">
        <v>119</v>
      </c>
      <c r="AR41" s="133"/>
      <c r="AS41" s="135"/>
      <c r="AT41" s="244" t="s">
        <v>66</v>
      </c>
      <c r="AU41" s="214" t="s">
        <v>119</v>
      </c>
      <c r="AV41" s="105"/>
    </row>
    <row r="42" spans="1:48" ht="35.1" customHeight="1" x14ac:dyDescent="0.2">
      <c r="A42" s="17">
        <v>39</v>
      </c>
      <c r="B42" s="324"/>
      <c r="C42" s="151" t="s">
        <v>66</v>
      </c>
      <c r="D42" s="169" t="s">
        <v>121</v>
      </c>
      <c r="F42" s="17" t="s">
        <v>56</v>
      </c>
      <c r="G42" s="17" t="s">
        <v>98</v>
      </c>
      <c r="H42" s="17">
        <v>3</v>
      </c>
      <c r="I42" s="73" t="s">
        <v>9</v>
      </c>
      <c r="J42" s="328" t="str">
        <f t="shared" si="3"/>
        <v>Ｋ-3位</v>
      </c>
      <c r="K42" s="151" t="s">
        <v>66</v>
      </c>
      <c r="L42" s="169" t="s">
        <v>120</v>
      </c>
      <c r="M42" s="21"/>
      <c r="N42" s="17" t="s">
        <v>93</v>
      </c>
      <c r="O42" s="17" t="s">
        <v>98</v>
      </c>
      <c r="P42" s="17">
        <v>14</v>
      </c>
      <c r="Q42" s="73" t="s">
        <v>9</v>
      </c>
      <c r="R42" s="310"/>
      <c r="S42" s="296" t="str">
        <f t="shared" si="4"/>
        <v>3位-14位</v>
      </c>
      <c r="T42" s="149" t="s">
        <v>62</v>
      </c>
      <c r="U42" s="164" t="s">
        <v>134</v>
      </c>
      <c r="X42" s="17" t="s">
        <v>81</v>
      </c>
      <c r="Y42" s="17" t="s">
        <v>98</v>
      </c>
      <c r="Z42" s="17">
        <v>2</v>
      </c>
      <c r="AA42" s="73" t="s">
        <v>9</v>
      </c>
      <c r="AB42" s="321"/>
      <c r="AC42" s="296" t="str">
        <f t="shared" si="5"/>
        <v>⑪-2位</v>
      </c>
      <c r="AD42" s="151" t="s">
        <v>66</v>
      </c>
      <c r="AE42" s="169" t="s">
        <v>119</v>
      </c>
      <c r="AH42" s="373">
        <v>39</v>
      </c>
      <c r="AI42" s="23" t="s">
        <v>62</v>
      </c>
      <c r="AJ42" s="20" t="s">
        <v>134</v>
      </c>
      <c r="AK42" s="113"/>
      <c r="AL42" s="48"/>
      <c r="AM42" s="47"/>
      <c r="AN42" s="138"/>
      <c r="AO42" s="275">
        <f>AH39</f>
        <v>36</v>
      </c>
      <c r="AP42" s="253" t="s">
        <v>66</v>
      </c>
      <c r="AQ42" s="222" t="s">
        <v>120</v>
      </c>
      <c r="AR42" s="133" t="s">
        <v>94</v>
      </c>
      <c r="AS42" s="134" t="str">
        <f>AN36&amp;AR42</f>
        <v>Ｅ4位</v>
      </c>
      <c r="AT42" s="253" t="s">
        <v>65</v>
      </c>
      <c r="AU42" s="222" t="s">
        <v>70</v>
      </c>
      <c r="AV42" s="105"/>
    </row>
    <row r="43" spans="1:48" ht="35.1" customHeight="1" thickBot="1" x14ac:dyDescent="0.25">
      <c r="A43" s="17">
        <v>40</v>
      </c>
      <c r="B43" s="326"/>
      <c r="C43" s="288" t="s">
        <v>20</v>
      </c>
      <c r="D43" s="180" t="s">
        <v>128</v>
      </c>
      <c r="F43" s="17" t="s">
        <v>95</v>
      </c>
      <c r="G43" s="17" t="s">
        <v>98</v>
      </c>
      <c r="H43" s="17">
        <v>3</v>
      </c>
      <c r="I43" s="73" t="s">
        <v>9</v>
      </c>
      <c r="J43" s="328" t="str">
        <f t="shared" si="3"/>
        <v>Ｌ-3位</v>
      </c>
      <c r="K43" s="149" t="s">
        <v>153</v>
      </c>
      <c r="L43" s="164" t="s">
        <v>64</v>
      </c>
      <c r="M43" s="21"/>
      <c r="N43" s="17" t="s">
        <v>94</v>
      </c>
      <c r="O43" s="17" t="s">
        <v>98</v>
      </c>
      <c r="P43" s="17">
        <v>2</v>
      </c>
      <c r="Q43" s="73" t="s">
        <v>9</v>
      </c>
      <c r="R43" s="310"/>
      <c r="S43" s="299" t="str">
        <f t="shared" si="4"/>
        <v>4位-2位</v>
      </c>
      <c r="T43" s="248" t="s">
        <v>20</v>
      </c>
      <c r="U43" s="192" t="s">
        <v>126</v>
      </c>
      <c r="X43" s="17" t="s">
        <v>82</v>
      </c>
      <c r="Y43" s="17" t="s">
        <v>98</v>
      </c>
      <c r="Z43" s="17">
        <v>2</v>
      </c>
      <c r="AA43" s="73" t="s">
        <v>9</v>
      </c>
      <c r="AB43" s="323"/>
      <c r="AC43" s="297" t="str">
        <f t="shared" si="5"/>
        <v>⑫-2位</v>
      </c>
      <c r="AD43" s="186" t="s">
        <v>65</v>
      </c>
      <c r="AE43" s="180" t="s">
        <v>67</v>
      </c>
      <c r="AH43" s="373">
        <v>40</v>
      </c>
      <c r="AI43" s="22" t="s">
        <v>65</v>
      </c>
      <c r="AJ43" s="19" t="s">
        <v>67</v>
      </c>
      <c r="AK43" s="113"/>
      <c r="AL43" s="48"/>
      <c r="AM43" s="47"/>
      <c r="AN43" s="138"/>
      <c r="AO43" s="276">
        <f>AH40</f>
        <v>37</v>
      </c>
      <c r="AP43" s="262" t="s">
        <v>20</v>
      </c>
      <c r="AQ43" s="232" t="s">
        <v>124</v>
      </c>
      <c r="AR43" s="133"/>
      <c r="AS43" s="136"/>
      <c r="AT43" s="257" t="s">
        <v>65</v>
      </c>
      <c r="AU43" s="232" t="s">
        <v>67</v>
      </c>
      <c r="AV43" s="105"/>
    </row>
    <row r="44" spans="1:48" ht="35.1" customHeight="1" thickTop="1" thickBot="1" x14ac:dyDescent="0.25">
      <c r="A44" s="17">
        <v>41</v>
      </c>
      <c r="B44" s="324" t="s">
        <v>56</v>
      </c>
      <c r="C44" s="241" t="s">
        <v>2</v>
      </c>
      <c r="D44" s="191" t="s">
        <v>162</v>
      </c>
      <c r="F44" s="17" t="s">
        <v>96</v>
      </c>
      <c r="G44" s="17" t="s">
        <v>98</v>
      </c>
      <c r="H44" s="17">
        <v>3</v>
      </c>
      <c r="I44" s="73" t="s">
        <v>9</v>
      </c>
      <c r="J44" s="329" t="str">
        <f t="shared" si="3"/>
        <v>Ｍ-3位</v>
      </c>
      <c r="K44" s="151" t="s">
        <v>65</v>
      </c>
      <c r="L44" s="169" t="s">
        <v>71</v>
      </c>
      <c r="M44" s="90"/>
      <c r="N44" s="17" t="s">
        <v>93</v>
      </c>
      <c r="O44" s="17" t="s">
        <v>98</v>
      </c>
      <c r="P44" s="17">
        <v>7</v>
      </c>
      <c r="Q44" s="73" t="s">
        <v>9</v>
      </c>
      <c r="R44" s="309" t="s">
        <v>81</v>
      </c>
      <c r="S44" s="295" t="str">
        <f t="shared" si="4"/>
        <v>3位-7位</v>
      </c>
      <c r="T44" s="287" t="s">
        <v>66</v>
      </c>
      <c r="U44" s="202" t="s">
        <v>119</v>
      </c>
      <c r="X44" s="17" t="s">
        <v>79</v>
      </c>
      <c r="Y44" s="17" t="s">
        <v>98</v>
      </c>
      <c r="Z44" s="17">
        <v>3</v>
      </c>
      <c r="AA44" s="73" t="s">
        <v>9</v>
      </c>
      <c r="AB44" s="321" t="s">
        <v>87</v>
      </c>
      <c r="AC44" s="298" t="str">
        <f t="shared" si="5"/>
        <v>⑨-3位</v>
      </c>
      <c r="AD44" s="258" t="s">
        <v>151</v>
      </c>
      <c r="AE44" s="207" t="s">
        <v>140</v>
      </c>
      <c r="AH44" s="373">
        <v>41</v>
      </c>
      <c r="AI44" s="83" t="s">
        <v>151</v>
      </c>
      <c r="AJ44" s="84" t="s">
        <v>140</v>
      </c>
      <c r="AK44" s="113"/>
      <c r="AL44" s="48"/>
      <c r="AM44" s="47"/>
      <c r="AN44" s="137" t="s">
        <v>51</v>
      </c>
      <c r="AO44" s="271">
        <f>AH44</f>
        <v>41</v>
      </c>
      <c r="AP44" s="269" t="s">
        <v>151</v>
      </c>
      <c r="AQ44" s="227" t="s">
        <v>140</v>
      </c>
      <c r="AR44" s="133" t="s">
        <v>91</v>
      </c>
      <c r="AS44" s="140" t="str">
        <f>AN44&amp;AR44</f>
        <v>Ｆ1位</v>
      </c>
      <c r="AT44" s="258" t="s">
        <v>151</v>
      </c>
      <c r="AU44" s="207" t="s">
        <v>140</v>
      </c>
      <c r="AV44" s="336" t="s">
        <v>36</v>
      </c>
    </row>
    <row r="45" spans="1:48" ht="35.1" customHeight="1" thickTop="1" thickBot="1" x14ac:dyDescent="0.25">
      <c r="A45" s="17">
        <v>42</v>
      </c>
      <c r="B45" s="324"/>
      <c r="C45" s="150" t="s">
        <v>59</v>
      </c>
      <c r="D45" s="164" t="s">
        <v>72</v>
      </c>
      <c r="F45" s="17" t="s">
        <v>97</v>
      </c>
      <c r="G45" s="17" t="s">
        <v>98</v>
      </c>
      <c r="H45" s="17">
        <v>3</v>
      </c>
      <c r="I45" s="73" t="s">
        <v>9</v>
      </c>
      <c r="J45" s="330" t="str">
        <f t="shared" si="3"/>
        <v>Ｎ-3位</v>
      </c>
      <c r="K45" s="186" t="s">
        <v>66</v>
      </c>
      <c r="L45" s="180" t="s">
        <v>122</v>
      </c>
      <c r="M45" s="21"/>
      <c r="N45" s="17" t="s">
        <v>93</v>
      </c>
      <c r="O45" s="17" t="s">
        <v>98</v>
      </c>
      <c r="P45" s="17">
        <v>10</v>
      </c>
      <c r="Q45" s="73" t="s">
        <v>9</v>
      </c>
      <c r="R45" s="310"/>
      <c r="S45" s="296" t="str">
        <f t="shared" si="4"/>
        <v>3位-10位</v>
      </c>
      <c r="T45" s="152" t="s">
        <v>147</v>
      </c>
      <c r="U45" s="166" t="s">
        <v>148</v>
      </c>
      <c r="X45" s="17" t="s">
        <v>80</v>
      </c>
      <c r="Y45" s="17" t="s">
        <v>98</v>
      </c>
      <c r="Z45" s="17">
        <v>3</v>
      </c>
      <c r="AA45" s="73" t="s">
        <v>9</v>
      </c>
      <c r="AB45" s="321"/>
      <c r="AC45" s="296" t="str">
        <f t="shared" si="5"/>
        <v>⑩-3位</v>
      </c>
      <c r="AD45" s="151" t="s">
        <v>66</v>
      </c>
      <c r="AE45" s="169" t="s">
        <v>158</v>
      </c>
      <c r="AH45" s="373">
        <v>42</v>
      </c>
      <c r="AI45" s="377" t="s">
        <v>147</v>
      </c>
      <c r="AJ45" s="376" t="s">
        <v>148</v>
      </c>
      <c r="AK45" s="113"/>
      <c r="AL45" s="48"/>
      <c r="AM45" s="47"/>
      <c r="AN45" s="138"/>
      <c r="AO45" s="272">
        <f>AH51</f>
        <v>48</v>
      </c>
      <c r="AP45" s="266" t="s">
        <v>20</v>
      </c>
      <c r="AQ45" s="216" t="s">
        <v>125</v>
      </c>
      <c r="AR45" s="133"/>
      <c r="AS45" s="135"/>
      <c r="AT45" s="248" t="s">
        <v>20</v>
      </c>
      <c r="AU45" s="192" t="s">
        <v>125</v>
      </c>
      <c r="AV45" s="336"/>
    </row>
    <row r="46" spans="1:48" ht="35.1" customHeight="1" thickTop="1" thickBot="1" x14ac:dyDescent="0.25">
      <c r="A46" s="17">
        <v>43</v>
      </c>
      <c r="B46" s="324"/>
      <c r="C46" s="151" t="s">
        <v>66</v>
      </c>
      <c r="D46" s="169" t="s">
        <v>120</v>
      </c>
      <c r="F46" s="17" t="s">
        <v>32</v>
      </c>
      <c r="G46" s="17" t="s">
        <v>98</v>
      </c>
      <c r="H46" s="17">
        <v>4</v>
      </c>
      <c r="I46" s="73" t="s">
        <v>9</v>
      </c>
      <c r="J46" s="331" t="str">
        <f t="shared" si="3"/>
        <v>Ａ-4位</v>
      </c>
      <c r="K46" s="187" t="s">
        <v>20</v>
      </c>
      <c r="L46" s="178" t="s">
        <v>131</v>
      </c>
      <c r="M46" s="21"/>
      <c r="N46" s="17" t="s">
        <v>94</v>
      </c>
      <c r="O46" s="17" t="s">
        <v>98</v>
      </c>
      <c r="P46" s="17">
        <v>3</v>
      </c>
      <c r="Q46" s="73" t="s">
        <v>9</v>
      </c>
      <c r="R46" s="310"/>
      <c r="S46" s="296" t="str">
        <f t="shared" si="4"/>
        <v>4位-3位</v>
      </c>
      <c r="T46" s="151" t="s">
        <v>65</v>
      </c>
      <c r="U46" s="169" t="s">
        <v>70</v>
      </c>
      <c r="X46" s="17" t="s">
        <v>81</v>
      </c>
      <c r="Y46" s="17" t="s">
        <v>98</v>
      </c>
      <c r="Z46" s="17">
        <v>3</v>
      </c>
      <c r="AA46" s="73" t="s">
        <v>9</v>
      </c>
      <c r="AB46" s="321"/>
      <c r="AC46" s="296" t="str">
        <f t="shared" si="5"/>
        <v>⑪-3位</v>
      </c>
      <c r="AD46" s="152" t="s">
        <v>147</v>
      </c>
      <c r="AE46" s="166" t="s">
        <v>148</v>
      </c>
      <c r="AH46" s="373">
        <v>43</v>
      </c>
      <c r="AI46" s="22" t="s">
        <v>66</v>
      </c>
      <c r="AJ46" s="19" t="s">
        <v>123</v>
      </c>
      <c r="AK46" s="113"/>
      <c r="AL46" s="48"/>
      <c r="AM46" s="47"/>
      <c r="AN46" s="138"/>
      <c r="AO46" s="277">
        <f>AH45</f>
        <v>42</v>
      </c>
      <c r="AP46" s="259" t="s">
        <v>147</v>
      </c>
      <c r="AQ46" s="224" t="s">
        <v>148</v>
      </c>
      <c r="AR46" s="133" t="s">
        <v>92</v>
      </c>
      <c r="AS46" s="134" t="str">
        <f>AN44&amp;AR46</f>
        <v>Ｆ2位</v>
      </c>
      <c r="AT46" s="253" t="s">
        <v>66</v>
      </c>
      <c r="AU46" s="222" t="s">
        <v>123</v>
      </c>
      <c r="AV46" s="105"/>
    </row>
    <row r="47" spans="1:48" ht="35.1" customHeight="1" thickTop="1" thickBot="1" x14ac:dyDescent="0.25">
      <c r="A47" s="17">
        <v>44</v>
      </c>
      <c r="B47" s="324"/>
      <c r="C47" s="248" t="s">
        <v>20</v>
      </c>
      <c r="D47" s="192" t="s">
        <v>129</v>
      </c>
      <c r="F47" s="17" t="s">
        <v>33</v>
      </c>
      <c r="G47" s="17" t="s">
        <v>98</v>
      </c>
      <c r="H47" s="17">
        <v>4</v>
      </c>
      <c r="I47" s="73" t="s">
        <v>9</v>
      </c>
      <c r="J47" s="328" t="str">
        <f t="shared" si="3"/>
        <v>Ｂ-4位</v>
      </c>
      <c r="K47" s="149" t="s">
        <v>20</v>
      </c>
      <c r="L47" s="169" t="s">
        <v>130</v>
      </c>
      <c r="M47" s="90"/>
      <c r="N47" s="17" t="s">
        <v>94</v>
      </c>
      <c r="O47" s="17" t="s">
        <v>98</v>
      </c>
      <c r="P47" s="17">
        <v>5</v>
      </c>
      <c r="Q47" s="73" t="s">
        <v>9</v>
      </c>
      <c r="R47" s="311"/>
      <c r="S47" s="297" t="str">
        <f t="shared" si="4"/>
        <v>4位-5位</v>
      </c>
      <c r="T47" s="288" t="s">
        <v>20</v>
      </c>
      <c r="U47" s="180" t="s">
        <v>130</v>
      </c>
      <c r="X47" s="17" t="s">
        <v>82</v>
      </c>
      <c r="Y47" s="17" t="s">
        <v>98</v>
      </c>
      <c r="Z47" s="17">
        <v>3</v>
      </c>
      <c r="AA47" s="73" t="s">
        <v>9</v>
      </c>
      <c r="AB47" s="321"/>
      <c r="AC47" s="299" t="str">
        <f t="shared" si="5"/>
        <v>⑫-3位</v>
      </c>
      <c r="AD47" s="251" t="s">
        <v>66</v>
      </c>
      <c r="AE47" s="192" t="s">
        <v>123</v>
      </c>
      <c r="AH47" s="373">
        <v>44</v>
      </c>
      <c r="AI47" s="22" t="s">
        <v>66</v>
      </c>
      <c r="AJ47" s="19" t="s">
        <v>158</v>
      </c>
      <c r="AK47" s="113"/>
      <c r="AL47" s="48"/>
      <c r="AM47" s="47"/>
      <c r="AN47" s="138"/>
      <c r="AO47" s="278">
        <f>AH50</f>
        <v>47</v>
      </c>
      <c r="AP47" s="244" t="s">
        <v>66</v>
      </c>
      <c r="AQ47" s="214" t="s">
        <v>122</v>
      </c>
      <c r="AR47" s="133"/>
      <c r="AS47" s="135"/>
      <c r="AT47" s="244" t="s">
        <v>66</v>
      </c>
      <c r="AU47" s="214" t="s">
        <v>121</v>
      </c>
      <c r="AV47" s="105"/>
    </row>
    <row r="48" spans="1:48" ht="35.1" customHeight="1" thickTop="1" thickBot="1" x14ac:dyDescent="0.25">
      <c r="A48" s="17">
        <v>45</v>
      </c>
      <c r="B48" s="325" t="s">
        <v>95</v>
      </c>
      <c r="C48" s="181" t="s">
        <v>2</v>
      </c>
      <c r="D48" s="162" t="s">
        <v>46</v>
      </c>
      <c r="F48" s="17" t="s">
        <v>34</v>
      </c>
      <c r="G48" s="17" t="s">
        <v>98</v>
      </c>
      <c r="H48" s="17">
        <v>4</v>
      </c>
      <c r="I48" s="73" t="s">
        <v>9</v>
      </c>
      <c r="J48" s="328" t="str">
        <f t="shared" si="3"/>
        <v>Ｃ-4位</v>
      </c>
      <c r="K48" s="153" t="s">
        <v>62</v>
      </c>
      <c r="L48" s="174" t="s">
        <v>135</v>
      </c>
      <c r="M48" s="21"/>
      <c r="N48" s="17" t="s">
        <v>93</v>
      </c>
      <c r="O48" s="17" t="s">
        <v>98</v>
      </c>
      <c r="P48" s="17">
        <v>8</v>
      </c>
      <c r="Q48" s="73" t="s">
        <v>9</v>
      </c>
      <c r="R48" s="310" t="s">
        <v>82</v>
      </c>
      <c r="S48" s="298" t="str">
        <f t="shared" si="4"/>
        <v>3位-8位</v>
      </c>
      <c r="T48" s="250" t="s">
        <v>66</v>
      </c>
      <c r="U48" s="178" t="s">
        <v>120</v>
      </c>
      <c r="X48" s="17" t="s">
        <v>175</v>
      </c>
      <c r="Y48" s="17" t="s">
        <v>98</v>
      </c>
      <c r="Z48" s="17">
        <v>4</v>
      </c>
      <c r="AA48" s="73" t="s">
        <v>9</v>
      </c>
      <c r="AB48" s="322" t="s">
        <v>88</v>
      </c>
      <c r="AC48" s="295" t="str">
        <f t="shared" si="5"/>
        <v>⑨-4位</v>
      </c>
      <c r="AD48" s="287" t="s">
        <v>66</v>
      </c>
      <c r="AE48" s="202" t="s">
        <v>122</v>
      </c>
      <c r="AH48" s="373">
        <v>45</v>
      </c>
      <c r="AI48" s="23" t="s">
        <v>20</v>
      </c>
      <c r="AJ48" s="19" t="s">
        <v>129</v>
      </c>
      <c r="AK48" s="113"/>
      <c r="AL48" s="48"/>
      <c r="AM48" s="47"/>
      <c r="AN48" s="138"/>
      <c r="AO48" s="275">
        <f>AH46</f>
        <v>43</v>
      </c>
      <c r="AP48" s="253" t="s">
        <v>66</v>
      </c>
      <c r="AQ48" s="222" t="s">
        <v>123</v>
      </c>
      <c r="AR48" s="133" t="s">
        <v>93</v>
      </c>
      <c r="AS48" s="134" t="str">
        <f>AN44&amp;AR48</f>
        <v>Ｆ3位</v>
      </c>
      <c r="AT48" s="253" t="s">
        <v>66</v>
      </c>
      <c r="AU48" s="222" t="s">
        <v>158</v>
      </c>
      <c r="AV48" s="105"/>
    </row>
    <row r="49" spans="1:53" ht="35.1" customHeight="1" thickTop="1" thickBot="1" x14ac:dyDescent="0.25">
      <c r="A49" s="17">
        <v>46</v>
      </c>
      <c r="B49" s="324"/>
      <c r="C49" s="151" t="s">
        <v>65</v>
      </c>
      <c r="D49" s="169" t="s">
        <v>69</v>
      </c>
      <c r="F49" s="17" t="s">
        <v>35</v>
      </c>
      <c r="G49" s="17" t="s">
        <v>98</v>
      </c>
      <c r="H49" s="17">
        <v>4</v>
      </c>
      <c r="I49" s="73" t="s">
        <v>9</v>
      </c>
      <c r="J49" s="328" t="str">
        <f t="shared" si="3"/>
        <v>Ｄ-4位</v>
      </c>
      <c r="K49" s="151" t="s">
        <v>65</v>
      </c>
      <c r="L49" s="169" t="s">
        <v>67</v>
      </c>
      <c r="M49" s="21"/>
      <c r="N49" s="17" t="s">
        <v>93</v>
      </c>
      <c r="O49" s="17" t="s">
        <v>98</v>
      </c>
      <c r="P49" s="17">
        <v>9</v>
      </c>
      <c r="Q49" s="73" t="s">
        <v>9</v>
      </c>
      <c r="R49" s="310"/>
      <c r="S49" s="296" t="str">
        <f t="shared" si="4"/>
        <v>3位-9位</v>
      </c>
      <c r="T49" s="157" t="s">
        <v>151</v>
      </c>
      <c r="U49" s="165" t="s">
        <v>142</v>
      </c>
      <c r="X49" s="17" t="s">
        <v>176</v>
      </c>
      <c r="Y49" s="17" t="s">
        <v>98</v>
      </c>
      <c r="Z49" s="17">
        <v>4</v>
      </c>
      <c r="AA49" s="73" t="s">
        <v>9</v>
      </c>
      <c r="AB49" s="321"/>
      <c r="AC49" s="296" t="str">
        <f t="shared" si="5"/>
        <v>⑩-4位</v>
      </c>
      <c r="AD49" s="151" t="s">
        <v>66</v>
      </c>
      <c r="AE49" s="169" t="s">
        <v>121</v>
      </c>
      <c r="AH49" s="373">
        <v>46</v>
      </c>
      <c r="AI49" s="22" t="s">
        <v>66</v>
      </c>
      <c r="AJ49" s="19" t="s">
        <v>121</v>
      </c>
      <c r="AK49" s="113"/>
      <c r="AL49" s="48"/>
      <c r="AM49" s="47"/>
      <c r="AN49" s="138"/>
      <c r="AO49" s="278">
        <f>AH49</f>
        <v>46</v>
      </c>
      <c r="AP49" s="244" t="s">
        <v>66</v>
      </c>
      <c r="AQ49" s="214" t="s">
        <v>121</v>
      </c>
      <c r="AR49" s="133"/>
      <c r="AS49" s="135"/>
      <c r="AT49" s="256" t="s">
        <v>20</v>
      </c>
      <c r="AU49" s="214" t="s">
        <v>129</v>
      </c>
      <c r="AV49" s="105"/>
    </row>
    <row r="50" spans="1:53" ht="35.1" customHeight="1" thickTop="1" thickBot="1" x14ac:dyDescent="0.25">
      <c r="A50" s="17">
        <v>47</v>
      </c>
      <c r="B50" s="324"/>
      <c r="C50" s="149" t="s">
        <v>153</v>
      </c>
      <c r="D50" s="164" t="s">
        <v>64</v>
      </c>
      <c r="F50" s="17" t="s">
        <v>50</v>
      </c>
      <c r="G50" s="17" t="s">
        <v>98</v>
      </c>
      <c r="H50" s="17">
        <v>4</v>
      </c>
      <c r="I50" s="73" t="s">
        <v>9</v>
      </c>
      <c r="J50" s="328" t="str">
        <f t="shared" si="3"/>
        <v>Ｅ-4位</v>
      </c>
      <c r="K50" s="151" t="s">
        <v>66</v>
      </c>
      <c r="L50" s="169" t="s">
        <v>123</v>
      </c>
      <c r="M50" s="21"/>
      <c r="N50" s="17" t="s">
        <v>94</v>
      </c>
      <c r="O50" s="17" t="s">
        <v>98</v>
      </c>
      <c r="P50" s="17">
        <v>4</v>
      </c>
      <c r="Q50" s="73" t="s">
        <v>9</v>
      </c>
      <c r="R50" s="310"/>
      <c r="S50" s="296" t="str">
        <f t="shared" si="4"/>
        <v>4位-4位</v>
      </c>
      <c r="T50" s="151" t="s">
        <v>65</v>
      </c>
      <c r="U50" s="169" t="s">
        <v>67</v>
      </c>
      <c r="X50" s="17" t="s">
        <v>83</v>
      </c>
      <c r="Y50" s="17" t="s">
        <v>98</v>
      </c>
      <c r="Z50" s="17">
        <v>1</v>
      </c>
      <c r="AA50" s="73" t="s">
        <v>9</v>
      </c>
      <c r="AB50" s="321"/>
      <c r="AC50" s="296" t="str">
        <f t="shared" si="5"/>
        <v>⑬-1位</v>
      </c>
      <c r="AD50" s="149" t="s">
        <v>20</v>
      </c>
      <c r="AE50" s="169" t="s">
        <v>125</v>
      </c>
      <c r="AH50" s="373">
        <v>47</v>
      </c>
      <c r="AI50" s="22" t="s">
        <v>66</v>
      </c>
      <c r="AJ50" s="19" t="s">
        <v>122</v>
      </c>
      <c r="AK50" s="113"/>
      <c r="AL50" s="48"/>
      <c r="AM50" s="47"/>
      <c r="AN50" s="138"/>
      <c r="AO50" s="275">
        <f>AH47</f>
        <v>44</v>
      </c>
      <c r="AP50" s="253" t="s">
        <v>66</v>
      </c>
      <c r="AQ50" s="222" t="s">
        <v>158</v>
      </c>
      <c r="AR50" s="133" t="s">
        <v>94</v>
      </c>
      <c r="AS50" s="134" t="str">
        <f>AN44&amp;AR50</f>
        <v>Ｆ4位</v>
      </c>
      <c r="AT50" s="259" t="s">
        <v>147</v>
      </c>
      <c r="AU50" s="224" t="s">
        <v>148</v>
      </c>
      <c r="AV50" s="105"/>
    </row>
    <row r="51" spans="1:53" ht="35.1" customHeight="1" thickTop="1" thickBot="1" x14ac:dyDescent="0.25">
      <c r="A51" s="17">
        <v>48</v>
      </c>
      <c r="B51" s="326"/>
      <c r="C51" s="285" t="s">
        <v>145</v>
      </c>
      <c r="D51" s="197" t="s">
        <v>146</v>
      </c>
      <c r="F51" s="17" t="s">
        <v>51</v>
      </c>
      <c r="G51" s="17" t="s">
        <v>98</v>
      </c>
      <c r="H51" s="17">
        <v>4</v>
      </c>
      <c r="I51" s="73" t="s">
        <v>9</v>
      </c>
      <c r="J51" s="328" t="str">
        <f t="shared" si="3"/>
        <v>Ｆ-4位</v>
      </c>
      <c r="K51" s="149" t="s">
        <v>20</v>
      </c>
      <c r="L51" s="169" t="s">
        <v>127</v>
      </c>
      <c r="M51" s="21"/>
      <c r="N51" s="17" t="s">
        <v>94</v>
      </c>
      <c r="O51" s="17" t="s">
        <v>98</v>
      </c>
      <c r="P51" s="17">
        <v>6</v>
      </c>
      <c r="Q51" s="73" t="s">
        <v>9</v>
      </c>
      <c r="R51" s="310"/>
      <c r="S51" s="299" t="str">
        <f t="shared" si="4"/>
        <v>4位-6位</v>
      </c>
      <c r="T51" s="251" t="s">
        <v>66</v>
      </c>
      <c r="U51" s="192" t="s">
        <v>123</v>
      </c>
      <c r="X51" s="17" t="s">
        <v>84</v>
      </c>
      <c r="Y51" s="17" t="s">
        <v>98</v>
      </c>
      <c r="Z51" s="17">
        <v>1</v>
      </c>
      <c r="AA51" s="73" t="s">
        <v>9</v>
      </c>
      <c r="AB51" s="323"/>
      <c r="AC51" s="297" t="str">
        <f t="shared" si="5"/>
        <v>⑭-1位</v>
      </c>
      <c r="AD51" s="288" t="s">
        <v>20</v>
      </c>
      <c r="AE51" s="180" t="s">
        <v>129</v>
      </c>
      <c r="AH51" s="373">
        <v>48</v>
      </c>
      <c r="AI51" s="23" t="s">
        <v>20</v>
      </c>
      <c r="AJ51" s="19" t="s">
        <v>125</v>
      </c>
      <c r="AK51" s="113"/>
      <c r="AL51" s="48"/>
      <c r="AM51" s="47"/>
      <c r="AN51" s="138"/>
      <c r="AO51" s="276">
        <f>AH48</f>
        <v>45</v>
      </c>
      <c r="AP51" s="262" t="s">
        <v>20</v>
      </c>
      <c r="AQ51" s="232" t="s">
        <v>129</v>
      </c>
      <c r="AR51" s="133"/>
      <c r="AS51" s="136"/>
      <c r="AT51" s="257" t="s">
        <v>66</v>
      </c>
      <c r="AU51" s="232" t="s">
        <v>122</v>
      </c>
      <c r="AV51" s="105"/>
    </row>
    <row r="52" spans="1:53" ht="35.1" customHeight="1" thickTop="1" thickBot="1" x14ac:dyDescent="0.25">
      <c r="A52" s="17">
        <v>49</v>
      </c>
      <c r="B52" s="324" t="s">
        <v>96</v>
      </c>
      <c r="C52" s="241" t="s">
        <v>2</v>
      </c>
      <c r="D52" s="191" t="s">
        <v>44</v>
      </c>
      <c r="F52" s="17" t="s">
        <v>52</v>
      </c>
      <c r="G52" s="17" t="s">
        <v>98</v>
      </c>
      <c r="H52" s="17">
        <v>4</v>
      </c>
      <c r="I52" s="73" t="s">
        <v>9</v>
      </c>
      <c r="J52" s="328" t="str">
        <f t="shared" si="3"/>
        <v>Ｇ-4位</v>
      </c>
      <c r="K52" s="149" t="s">
        <v>20</v>
      </c>
      <c r="L52" s="169" t="s">
        <v>126</v>
      </c>
      <c r="M52" s="90"/>
      <c r="N52" s="17" t="s">
        <v>94</v>
      </c>
      <c r="O52" s="17" t="s">
        <v>98</v>
      </c>
      <c r="P52" s="17">
        <v>7</v>
      </c>
      <c r="Q52" s="73" t="s">
        <v>9</v>
      </c>
      <c r="R52" s="312" t="s">
        <v>83</v>
      </c>
      <c r="S52" s="295" t="str">
        <f t="shared" si="4"/>
        <v>4位-7位</v>
      </c>
      <c r="T52" s="294" t="s">
        <v>145</v>
      </c>
      <c r="U52" s="203" t="s">
        <v>146</v>
      </c>
      <c r="X52" s="17" t="s">
        <v>81</v>
      </c>
      <c r="Y52" s="17" t="s">
        <v>98</v>
      </c>
      <c r="Z52" s="17">
        <v>4</v>
      </c>
      <c r="AA52" s="73" t="s">
        <v>9</v>
      </c>
      <c r="AB52" s="324" t="s">
        <v>89</v>
      </c>
      <c r="AC52" s="298" t="str">
        <f t="shared" si="5"/>
        <v>⑪-4位</v>
      </c>
      <c r="AD52" s="187" t="s">
        <v>20</v>
      </c>
      <c r="AE52" s="178" t="s">
        <v>130</v>
      </c>
      <c r="AH52" s="373">
        <v>49</v>
      </c>
      <c r="AI52" s="23" t="s">
        <v>62</v>
      </c>
      <c r="AJ52" s="20" t="s">
        <v>135</v>
      </c>
      <c r="AK52" s="113"/>
      <c r="AL52" s="48"/>
      <c r="AM52" s="47"/>
      <c r="AN52" s="137" t="s">
        <v>52</v>
      </c>
      <c r="AO52" s="271">
        <f>AH52</f>
        <v>49</v>
      </c>
      <c r="AP52" s="270" t="s">
        <v>62</v>
      </c>
      <c r="AQ52" s="225" t="s">
        <v>135</v>
      </c>
      <c r="AR52" s="133" t="s">
        <v>91</v>
      </c>
      <c r="AS52" s="140" t="str">
        <f>AN52&amp;AR52</f>
        <v>Ｇ1位</v>
      </c>
      <c r="AT52" s="260" t="s">
        <v>151</v>
      </c>
      <c r="AU52" s="213" t="s">
        <v>142</v>
      </c>
    </row>
    <row r="53" spans="1:53" ht="35.1" customHeight="1" thickTop="1" thickBot="1" x14ac:dyDescent="0.25">
      <c r="A53" s="17">
        <v>50</v>
      </c>
      <c r="B53" s="324"/>
      <c r="C53" s="151" t="s">
        <v>65</v>
      </c>
      <c r="D53" s="169" t="s">
        <v>71</v>
      </c>
      <c r="F53" s="17" t="s">
        <v>54</v>
      </c>
      <c r="G53" s="17" t="s">
        <v>98</v>
      </c>
      <c r="H53" s="17">
        <v>4</v>
      </c>
      <c r="I53" s="73" t="s">
        <v>9</v>
      </c>
      <c r="J53" s="328" t="str">
        <f t="shared" si="3"/>
        <v>Ｈ-4位</v>
      </c>
      <c r="K53" s="149" t="s">
        <v>20</v>
      </c>
      <c r="L53" s="169" t="s">
        <v>125</v>
      </c>
      <c r="M53" s="21"/>
      <c r="N53" s="17" t="s">
        <v>94</v>
      </c>
      <c r="O53" s="17" t="s">
        <v>98</v>
      </c>
      <c r="P53" s="17">
        <v>10</v>
      </c>
      <c r="Q53" s="73" t="s">
        <v>9</v>
      </c>
      <c r="R53" s="313"/>
      <c r="S53" s="296" t="str">
        <f t="shared" si="4"/>
        <v>4位-10位</v>
      </c>
      <c r="T53" s="159" t="s">
        <v>151</v>
      </c>
      <c r="U53" s="175" t="s">
        <v>139</v>
      </c>
      <c r="X53" s="17" t="s">
        <v>82</v>
      </c>
      <c r="Y53" s="17" t="s">
        <v>98</v>
      </c>
      <c r="Z53" s="17">
        <v>4</v>
      </c>
      <c r="AA53" s="73" t="s">
        <v>9</v>
      </c>
      <c r="AB53" s="324"/>
      <c r="AC53" s="296" t="str">
        <f t="shared" si="5"/>
        <v>⑫-4位</v>
      </c>
      <c r="AD53" s="157" t="s">
        <v>151</v>
      </c>
      <c r="AE53" s="165" t="s">
        <v>142</v>
      </c>
      <c r="AH53" s="373">
        <v>50</v>
      </c>
      <c r="AI53" s="83" t="s">
        <v>151</v>
      </c>
      <c r="AJ53" s="84" t="s">
        <v>142</v>
      </c>
      <c r="AK53" s="113"/>
      <c r="AL53" s="48"/>
      <c r="AM53" s="47"/>
      <c r="AN53" s="138"/>
      <c r="AO53" s="272">
        <f>AH59</f>
        <v>56</v>
      </c>
      <c r="AP53" s="266" t="s">
        <v>20</v>
      </c>
      <c r="AQ53" s="216" t="s">
        <v>131</v>
      </c>
      <c r="AR53" s="133"/>
      <c r="AS53" s="135"/>
      <c r="AT53" s="261" t="s">
        <v>2</v>
      </c>
      <c r="AU53" s="205" t="s">
        <v>180</v>
      </c>
    </row>
    <row r="54" spans="1:53" ht="35.1" customHeight="1" thickTop="1" thickBot="1" x14ac:dyDescent="0.25">
      <c r="A54" s="17">
        <v>51</v>
      </c>
      <c r="B54" s="324"/>
      <c r="C54" s="158" t="s">
        <v>160</v>
      </c>
      <c r="D54" s="171" t="s">
        <v>144</v>
      </c>
      <c r="F54" s="17" t="s">
        <v>55</v>
      </c>
      <c r="G54" s="17" t="s">
        <v>98</v>
      </c>
      <c r="H54" s="17">
        <v>4</v>
      </c>
      <c r="I54" s="73" t="s">
        <v>9</v>
      </c>
      <c r="J54" s="328" t="str">
        <f t="shared" si="3"/>
        <v>Ｉ-4位</v>
      </c>
      <c r="K54" s="151" t="s">
        <v>65</v>
      </c>
      <c r="L54" s="169" t="s">
        <v>70</v>
      </c>
      <c r="M54" s="21"/>
      <c r="N54" s="17" t="s">
        <v>94</v>
      </c>
      <c r="O54" s="17" t="s">
        <v>98</v>
      </c>
      <c r="P54" s="17">
        <v>11</v>
      </c>
      <c r="Q54" s="73" t="s">
        <v>9</v>
      </c>
      <c r="R54" s="313"/>
      <c r="S54" s="296" t="str">
        <f t="shared" si="4"/>
        <v>4位-11位</v>
      </c>
      <c r="T54" s="149" t="s">
        <v>20</v>
      </c>
      <c r="U54" s="169" t="s">
        <v>125</v>
      </c>
      <c r="X54" s="17" t="s">
        <v>83</v>
      </c>
      <c r="Y54" s="17" t="s">
        <v>98</v>
      </c>
      <c r="Z54" s="17">
        <v>2</v>
      </c>
      <c r="AA54" s="73" t="s">
        <v>9</v>
      </c>
      <c r="AB54" s="324"/>
      <c r="AC54" s="296" t="str">
        <f t="shared" si="5"/>
        <v>⑬-2位</v>
      </c>
      <c r="AD54" s="159" t="s">
        <v>151</v>
      </c>
      <c r="AE54" s="175" t="s">
        <v>139</v>
      </c>
      <c r="AH54" s="373">
        <v>51</v>
      </c>
      <c r="AI54" s="23" t="s">
        <v>20</v>
      </c>
      <c r="AJ54" s="19" t="s">
        <v>130</v>
      </c>
      <c r="AK54" s="113"/>
      <c r="AL54" s="48"/>
      <c r="AM54" s="47"/>
      <c r="AN54" s="138"/>
      <c r="AO54" s="277">
        <f>AH53</f>
        <v>50</v>
      </c>
      <c r="AP54" s="239" t="s">
        <v>151</v>
      </c>
      <c r="AQ54" s="221" t="s">
        <v>142</v>
      </c>
      <c r="AR54" s="133" t="s">
        <v>92</v>
      </c>
      <c r="AS54" s="134" t="str">
        <f>AN52&amp;AR54</f>
        <v>Ｇ2位</v>
      </c>
      <c r="AT54" s="249" t="s">
        <v>20</v>
      </c>
      <c r="AU54" s="222" t="s">
        <v>130</v>
      </c>
      <c r="AV54" s="336" t="s">
        <v>36</v>
      </c>
    </row>
    <row r="55" spans="1:53" ht="35.1" customHeight="1" thickTop="1" thickBot="1" x14ac:dyDescent="0.25">
      <c r="A55" s="17">
        <v>52</v>
      </c>
      <c r="B55" s="324"/>
      <c r="C55" s="335" t="s">
        <v>151</v>
      </c>
      <c r="D55" s="194" t="s">
        <v>139</v>
      </c>
      <c r="F55" s="17" t="s">
        <v>57</v>
      </c>
      <c r="G55" s="17" t="s">
        <v>98</v>
      </c>
      <c r="H55" s="17">
        <v>4</v>
      </c>
      <c r="I55" s="73" t="s">
        <v>9</v>
      </c>
      <c r="J55" s="328" t="str">
        <f t="shared" si="3"/>
        <v>Ｊ-4位</v>
      </c>
      <c r="K55" s="149" t="s">
        <v>20</v>
      </c>
      <c r="L55" s="169" t="s">
        <v>128</v>
      </c>
      <c r="M55" s="21"/>
      <c r="N55" s="17" t="s">
        <v>94</v>
      </c>
      <c r="O55" s="17" t="s">
        <v>98</v>
      </c>
      <c r="P55" s="17">
        <v>14</v>
      </c>
      <c r="Q55" s="73" t="s">
        <v>9</v>
      </c>
      <c r="R55" s="314"/>
      <c r="S55" s="297" t="str">
        <f t="shared" si="4"/>
        <v>4位-14位</v>
      </c>
      <c r="T55" s="288" t="s">
        <v>20</v>
      </c>
      <c r="U55" s="180" t="s">
        <v>131</v>
      </c>
      <c r="X55" s="17" t="s">
        <v>84</v>
      </c>
      <c r="Y55" s="17" t="s">
        <v>98</v>
      </c>
      <c r="Z55" s="17">
        <v>2</v>
      </c>
      <c r="AA55" s="73" t="s">
        <v>9</v>
      </c>
      <c r="AB55" s="324"/>
      <c r="AC55" s="299" t="str">
        <f t="shared" si="5"/>
        <v>⑭-2位</v>
      </c>
      <c r="AD55" s="289" t="s">
        <v>62</v>
      </c>
      <c r="AE55" s="190" t="s">
        <v>135</v>
      </c>
      <c r="AH55" s="373">
        <v>52</v>
      </c>
      <c r="AI55" s="83" t="s">
        <v>151</v>
      </c>
      <c r="AJ55" s="84" t="s">
        <v>139</v>
      </c>
      <c r="AK55" s="113"/>
      <c r="AL55" s="48"/>
      <c r="AM55" s="47"/>
      <c r="AN55" s="138"/>
      <c r="AO55" s="278">
        <f>AH58</f>
        <v>55</v>
      </c>
      <c r="AP55" s="238" t="s">
        <v>2</v>
      </c>
      <c r="AQ55" s="211" t="s">
        <v>180</v>
      </c>
      <c r="AR55" s="133"/>
      <c r="AS55" s="135"/>
      <c r="AT55" s="256" t="s">
        <v>20</v>
      </c>
      <c r="AU55" s="214" t="s">
        <v>128</v>
      </c>
      <c r="AV55" s="336"/>
    </row>
    <row r="56" spans="1:53" ht="35.1" customHeight="1" thickTop="1" thickBot="1" x14ac:dyDescent="0.25">
      <c r="A56" s="17">
        <v>53</v>
      </c>
      <c r="B56" s="325" t="s">
        <v>97</v>
      </c>
      <c r="C56" s="283" t="s">
        <v>132</v>
      </c>
      <c r="D56" s="168" t="s">
        <v>43</v>
      </c>
      <c r="F56" s="17" t="s">
        <v>56</v>
      </c>
      <c r="G56" s="17" t="s">
        <v>98</v>
      </c>
      <c r="H56" s="17">
        <v>4</v>
      </c>
      <c r="I56" s="73" t="s">
        <v>9</v>
      </c>
      <c r="J56" s="328" t="str">
        <f t="shared" si="3"/>
        <v>Ｋ-4位</v>
      </c>
      <c r="K56" s="149" t="s">
        <v>20</v>
      </c>
      <c r="L56" s="169" t="s">
        <v>129</v>
      </c>
      <c r="M56" s="21"/>
      <c r="N56" s="17" t="s">
        <v>94</v>
      </c>
      <c r="O56" s="17" t="s">
        <v>98</v>
      </c>
      <c r="P56" s="17">
        <v>8</v>
      </c>
      <c r="Q56" s="73" t="s">
        <v>9</v>
      </c>
      <c r="R56" s="313" t="s">
        <v>84</v>
      </c>
      <c r="S56" s="298" t="str">
        <f t="shared" si="4"/>
        <v>4位-8位</v>
      </c>
      <c r="T56" s="187" t="s">
        <v>20</v>
      </c>
      <c r="U56" s="178" t="s">
        <v>129</v>
      </c>
      <c r="X56" s="17" t="s">
        <v>83</v>
      </c>
      <c r="Y56" s="17" t="s">
        <v>98</v>
      </c>
      <c r="Z56" s="17">
        <v>3</v>
      </c>
      <c r="AA56" s="73" t="s">
        <v>9</v>
      </c>
      <c r="AB56" s="325" t="s">
        <v>90</v>
      </c>
      <c r="AC56" s="295" t="str">
        <f t="shared" si="5"/>
        <v>⑬-3位</v>
      </c>
      <c r="AD56" s="183" t="s">
        <v>20</v>
      </c>
      <c r="AE56" s="202" t="s">
        <v>131</v>
      </c>
      <c r="AH56" s="373">
        <v>53</v>
      </c>
      <c r="AI56" s="23" t="s">
        <v>20</v>
      </c>
      <c r="AJ56" s="19" t="s">
        <v>127</v>
      </c>
      <c r="AK56" s="113"/>
      <c r="AL56" s="48"/>
      <c r="AM56" s="47"/>
      <c r="AN56" s="138"/>
      <c r="AO56" s="275">
        <f>AH54</f>
        <v>51</v>
      </c>
      <c r="AP56" s="249" t="s">
        <v>20</v>
      </c>
      <c r="AQ56" s="222" t="s">
        <v>130</v>
      </c>
      <c r="AR56" s="133" t="s">
        <v>93</v>
      </c>
      <c r="AS56" s="134" t="str">
        <f>AN52&amp;AR56</f>
        <v>Ｇ3位</v>
      </c>
      <c r="AT56" s="239" t="s">
        <v>151</v>
      </c>
      <c r="AU56" s="221" t="s">
        <v>139</v>
      </c>
      <c r="AV56" s="105"/>
    </row>
    <row r="57" spans="1:53" ht="35.1" customHeight="1" thickTop="1" thickBot="1" x14ac:dyDescent="0.25">
      <c r="A57" s="17">
        <v>54</v>
      </c>
      <c r="B57" s="324"/>
      <c r="C57" s="160" t="s">
        <v>58</v>
      </c>
      <c r="D57" s="175" t="s">
        <v>138</v>
      </c>
      <c r="F57" s="17" t="s">
        <v>95</v>
      </c>
      <c r="G57" s="17" t="s">
        <v>98</v>
      </c>
      <c r="H57" s="17">
        <v>4</v>
      </c>
      <c r="I57" s="73" t="s">
        <v>9</v>
      </c>
      <c r="J57" s="328" t="str">
        <f t="shared" si="3"/>
        <v>Ｌ-4位</v>
      </c>
      <c r="K57" s="155" t="s">
        <v>145</v>
      </c>
      <c r="L57" s="173" t="s">
        <v>146</v>
      </c>
      <c r="M57" s="21"/>
      <c r="N57" s="17" t="s">
        <v>94</v>
      </c>
      <c r="O57" s="17" t="s">
        <v>98</v>
      </c>
      <c r="P57" s="17">
        <v>9</v>
      </c>
      <c r="Q57" s="73" t="s">
        <v>9</v>
      </c>
      <c r="R57" s="313"/>
      <c r="S57" s="296" t="str">
        <f t="shared" si="4"/>
        <v>4位-9位</v>
      </c>
      <c r="T57" s="149" t="s">
        <v>20</v>
      </c>
      <c r="U57" s="169" t="s">
        <v>128</v>
      </c>
      <c r="X57" s="17" t="s">
        <v>84</v>
      </c>
      <c r="Y57" s="17" t="s">
        <v>98</v>
      </c>
      <c r="Z57" s="17">
        <v>3</v>
      </c>
      <c r="AA57" s="73" t="s">
        <v>9</v>
      </c>
      <c r="AB57" s="324"/>
      <c r="AC57" s="296" t="str">
        <f t="shared" si="5"/>
        <v>⑭-3位</v>
      </c>
      <c r="AD57" s="149" t="s">
        <v>20</v>
      </c>
      <c r="AE57" s="169" t="s">
        <v>128</v>
      </c>
      <c r="AH57" s="373">
        <v>54</v>
      </c>
      <c r="AI57" s="23" t="s">
        <v>20</v>
      </c>
      <c r="AJ57" s="19" t="s">
        <v>128</v>
      </c>
      <c r="AK57" s="113"/>
      <c r="AL57" s="48"/>
      <c r="AM57" s="47"/>
      <c r="AN57" s="138"/>
      <c r="AO57" s="278">
        <f>AH57</f>
        <v>54</v>
      </c>
      <c r="AP57" s="256" t="s">
        <v>20</v>
      </c>
      <c r="AQ57" s="214" t="s">
        <v>128</v>
      </c>
      <c r="AR57" s="133"/>
      <c r="AS57" s="135"/>
      <c r="AT57" s="256" t="s">
        <v>20</v>
      </c>
      <c r="AU57" s="214" t="s">
        <v>127</v>
      </c>
      <c r="AV57" s="105"/>
    </row>
    <row r="58" spans="1:53" ht="35.1" customHeight="1" thickTop="1" thickBot="1" x14ac:dyDescent="0.25">
      <c r="A58" s="17">
        <v>55</v>
      </c>
      <c r="B58" s="324"/>
      <c r="C58" s="151" t="s">
        <v>66</v>
      </c>
      <c r="D58" s="169" t="s">
        <v>122</v>
      </c>
      <c r="F58" s="17" t="s">
        <v>96</v>
      </c>
      <c r="G58" s="17" t="s">
        <v>98</v>
      </c>
      <c r="H58" s="17">
        <v>4</v>
      </c>
      <c r="I58" s="73" t="s">
        <v>9</v>
      </c>
      <c r="J58" s="329" t="str">
        <f t="shared" si="3"/>
        <v>Ｍ-4位</v>
      </c>
      <c r="K58" s="159" t="s">
        <v>151</v>
      </c>
      <c r="L58" s="175" t="s">
        <v>139</v>
      </c>
      <c r="M58" s="90"/>
      <c r="N58" s="17" t="s">
        <v>94</v>
      </c>
      <c r="O58" s="17" t="s">
        <v>98</v>
      </c>
      <c r="P58" s="17">
        <v>12</v>
      </c>
      <c r="Q58" s="73" t="s">
        <v>9</v>
      </c>
      <c r="R58" s="313"/>
      <c r="S58" s="296" t="str">
        <f t="shared" si="4"/>
        <v>4位-12位</v>
      </c>
      <c r="T58" s="153" t="s">
        <v>62</v>
      </c>
      <c r="U58" s="174" t="s">
        <v>135</v>
      </c>
      <c r="X58" s="17" t="s">
        <v>83</v>
      </c>
      <c r="Y58" s="17" t="s">
        <v>98</v>
      </c>
      <c r="Z58" s="17">
        <v>4</v>
      </c>
      <c r="AA58" s="73" t="s">
        <v>9</v>
      </c>
      <c r="AB58" s="324"/>
      <c r="AC58" s="296" t="str">
        <f t="shared" si="5"/>
        <v>⑬-4位</v>
      </c>
      <c r="AD58" s="155" t="s">
        <v>145</v>
      </c>
      <c r="AE58" s="173" t="s">
        <v>146</v>
      </c>
      <c r="AH58" s="373">
        <v>55</v>
      </c>
      <c r="AI58" s="378" t="s">
        <v>145</v>
      </c>
      <c r="AJ58" s="379" t="s">
        <v>146</v>
      </c>
      <c r="AK58" s="113"/>
      <c r="AL58" s="48"/>
      <c r="AM58" s="47"/>
      <c r="AN58" s="138"/>
      <c r="AO58" s="275">
        <f>AH55</f>
        <v>52</v>
      </c>
      <c r="AP58" s="239" t="s">
        <v>151</v>
      </c>
      <c r="AQ58" s="221" t="s">
        <v>139</v>
      </c>
      <c r="AR58" s="133" t="s">
        <v>94</v>
      </c>
      <c r="AS58" s="134" t="str">
        <f>AN52&amp;AR58</f>
        <v>Ｇ4位</v>
      </c>
      <c r="AT58" s="249" t="s">
        <v>62</v>
      </c>
      <c r="AU58" s="219" t="s">
        <v>135</v>
      </c>
      <c r="AV58" s="105"/>
    </row>
    <row r="59" spans="1:53" ht="35.1" customHeight="1" thickTop="1" thickBot="1" x14ac:dyDescent="0.25">
      <c r="A59" s="17">
        <v>56</v>
      </c>
      <c r="B59" s="326"/>
      <c r="C59" s="188" t="s">
        <v>20</v>
      </c>
      <c r="D59" s="176" t="s">
        <v>124</v>
      </c>
      <c r="F59" s="17" t="s">
        <v>97</v>
      </c>
      <c r="G59" s="17" t="s">
        <v>98</v>
      </c>
      <c r="H59" s="17">
        <v>4</v>
      </c>
      <c r="I59" s="73" t="s">
        <v>9</v>
      </c>
      <c r="J59" s="330" t="str">
        <f t="shared" si="3"/>
        <v>Ｎ-4位</v>
      </c>
      <c r="K59" s="188" t="s">
        <v>20</v>
      </c>
      <c r="L59" s="176" t="s">
        <v>124</v>
      </c>
      <c r="M59" s="90"/>
      <c r="N59" s="17" t="s">
        <v>94</v>
      </c>
      <c r="O59" s="17" t="s">
        <v>98</v>
      </c>
      <c r="P59" s="17">
        <v>13</v>
      </c>
      <c r="Q59" s="73" t="s">
        <v>9</v>
      </c>
      <c r="R59" s="314"/>
      <c r="S59" s="297" t="str">
        <f t="shared" si="4"/>
        <v>4位-13位</v>
      </c>
      <c r="T59" s="288" t="s">
        <v>20</v>
      </c>
      <c r="U59" s="180" t="s">
        <v>127</v>
      </c>
      <c r="X59" s="17" t="s">
        <v>84</v>
      </c>
      <c r="Y59" s="17" t="s">
        <v>98</v>
      </c>
      <c r="Z59" s="17">
        <v>4</v>
      </c>
      <c r="AA59" s="73" t="s">
        <v>9</v>
      </c>
      <c r="AB59" s="326"/>
      <c r="AC59" s="297" t="str">
        <f t="shared" si="5"/>
        <v>⑭-4位</v>
      </c>
      <c r="AD59" s="288" t="s">
        <v>20</v>
      </c>
      <c r="AE59" s="180" t="s">
        <v>127</v>
      </c>
      <c r="AH59" s="373">
        <v>56</v>
      </c>
      <c r="AI59" s="23" t="s">
        <v>20</v>
      </c>
      <c r="AJ59" s="19" t="s">
        <v>131</v>
      </c>
      <c r="AK59" s="113"/>
      <c r="AL59" s="48"/>
      <c r="AM59" s="47"/>
      <c r="AN59" s="139"/>
      <c r="AO59" s="279">
        <f>AH56</f>
        <v>53</v>
      </c>
      <c r="AP59" s="262" t="s">
        <v>20</v>
      </c>
      <c r="AQ59" s="232" t="s">
        <v>127</v>
      </c>
      <c r="AR59" s="133"/>
      <c r="AS59" s="136"/>
      <c r="AT59" s="262" t="s">
        <v>20</v>
      </c>
      <c r="AU59" s="232" t="s">
        <v>131</v>
      </c>
      <c r="AV59" s="105"/>
    </row>
    <row r="60" spans="1:53" ht="8.1" customHeight="1" thickTop="1" x14ac:dyDescent="0.2">
      <c r="AL60" s="31"/>
      <c r="AM60" s="30"/>
      <c r="AS60" s="46"/>
    </row>
    <row r="61" spans="1:53" ht="18" customHeight="1" x14ac:dyDescent="0.2">
      <c r="C61" s="37" t="s">
        <v>25</v>
      </c>
      <c r="D61" s="129">
        <f>6*14</f>
        <v>84</v>
      </c>
      <c r="E61" s="129"/>
      <c r="F61" s="74"/>
      <c r="G61" s="74"/>
      <c r="H61" s="74"/>
      <c r="I61" s="73"/>
      <c r="J61" s="81"/>
      <c r="K61" s="81"/>
      <c r="L61" s="81"/>
      <c r="M61" s="74"/>
      <c r="N61" s="75"/>
      <c r="O61" s="75"/>
      <c r="P61" s="75"/>
      <c r="Q61" s="77"/>
      <c r="S61" s="37" t="s">
        <v>25</v>
      </c>
      <c r="T61" s="129">
        <f>6*14</f>
        <v>84</v>
      </c>
      <c r="U61" s="129"/>
      <c r="V61" s="75"/>
      <c r="W61" s="75"/>
      <c r="X61" s="74"/>
      <c r="Y61" s="74"/>
      <c r="Z61" s="74"/>
      <c r="AA61" s="73"/>
      <c r="AC61" s="37" t="s">
        <v>25</v>
      </c>
      <c r="AD61" s="129">
        <f>6*14</f>
        <v>84</v>
      </c>
      <c r="AE61" s="129"/>
      <c r="AL61" s="31"/>
      <c r="AM61" s="30"/>
      <c r="AN61" s="129">
        <f>6*7</f>
        <v>42</v>
      </c>
      <c r="AO61" s="129"/>
      <c r="AP61" s="129"/>
      <c r="AV61" s="337"/>
      <c r="AW61" s="44"/>
      <c r="BA61" s="25"/>
    </row>
    <row r="62" spans="1:53" s="13" customFormat="1" ht="18" customHeight="1" x14ac:dyDescent="0.3">
      <c r="A62" s="39"/>
      <c r="B62" s="18"/>
      <c r="C62" s="37" t="s">
        <v>8</v>
      </c>
      <c r="D62" s="130">
        <f>D61/7</f>
        <v>12</v>
      </c>
      <c r="E62" s="130"/>
      <c r="F62" s="15"/>
      <c r="G62" s="15"/>
      <c r="H62" s="15"/>
      <c r="I62" s="70"/>
      <c r="K62" s="131" t="s">
        <v>114</v>
      </c>
      <c r="L62" s="131"/>
      <c r="M62" s="15"/>
      <c r="N62" s="15"/>
      <c r="O62" s="15"/>
      <c r="P62" s="15"/>
      <c r="Q62" s="70"/>
      <c r="S62" s="37" t="s">
        <v>8</v>
      </c>
      <c r="T62" s="130">
        <f>T61/7</f>
        <v>12</v>
      </c>
      <c r="U62" s="130"/>
      <c r="V62" s="15"/>
      <c r="W62" s="79"/>
      <c r="X62" s="15"/>
      <c r="Y62" s="15"/>
      <c r="Z62" s="15"/>
      <c r="AA62" s="70"/>
      <c r="AB62" s="36"/>
      <c r="AC62" s="37" t="s">
        <v>8</v>
      </c>
      <c r="AD62" s="130">
        <f>AD61/7</f>
        <v>12</v>
      </c>
      <c r="AE62" s="130"/>
      <c r="AF62" s="45"/>
      <c r="AG62" s="18"/>
      <c r="AI62" s="34"/>
      <c r="AJ62" s="34"/>
      <c r="AK62" s="115"/>
      <c r="AL62" s="33"/>
      <c r="AM62" s="32"/>
      <c r="AN62" s="130">
        <f>AN61/7</f>
        <v>6</v>
      </c>
      <c r="AO62" s="130"/>
      <c r="AP62" s="130"/>
      <c r="AV62" s="337"/>
      <c r="AW62" s="44"/>
      <c r="AX62" s="43"/>
      <c r="AY62" s="26"/>
      <c r="AZ62" s="26"/>
    </row>
    <row r="63" spans="1:53" s="18" customFormat="1" ht="18" customHeight="1" x14ac:dyDescent="0.3">
      <c r="A63" s="14"/>
      <c r="B63" s="13"/>
      <c r="C63" s="37" t="s">
        <v>7</v>
      </c>
      <c r="D63" s="42">
        <v>4.0509259259259257E-3</v>
      </c>
      <c r="E63" s="15"/>
      <c r="F63" s="15"/>
      <c r="G63" s="15"/>
      <c r="H63" s="15"/>
      <c r="I63" s="70"/>
      <c r="J63" s="13"/>
      <c r="K63" s="131"/>
      <c r="L63" s="131"/>
      <c r="M63" s="15"/>
      <c r="N63" s="15"/>
      <c r="O63" s="15"/>
      <c r="P63" s="15"/>
      <c r="Q63" s="70"/>
      <c r="R63" s="13"/>
      <c r="S63" s="37" t="s">
        <v>7</v>
      </c>
      <c r="T63" s="124">
        <v>6.1111111111111114E-3</v>
      </c>
      <c r="U63" s="124"/>
      <c r="V63" s="15"/>
      <c r="W63" s="75"/>
      <c r="X63" s="15"/>
      <c r="Y63" s="15"/>
      <c r="Z63" s="15"/>
      <c r="AA63" s="70"/>
      <c r="AB63" s="36"/>
      <c r="AC63" s="37" t="s">
        <v>6</v>
      </c>
      <c r="AD63" s="124">
        <v>6.1921296296296299E-3</v>
      </c>
      <c r="AE63" s="124"/>
      <c r="AF63" s="13"/>
      <c r="AG63" s="13"/>
      <c r="AI63" s="34"/>
      <c r="AJ63" s="34"/>
      <c r="AK63" s="115"/>
      <c r="AL63" s="33"/>
      <c r="AM63" s="32"/>
      <c r="AN63" s="124">
        <v>7.9861111111111122E-3</v>
      </c>
      <c r="AO63" s="124"/>
      <c r="AP63" s="124"/>
      <c r="AQ63" s="125">
        <f>D61+T61+AD61+AN61</f>
        <v>294</v>
      </c>
      <c r="AR63" s="125"/>
      <c r="AS63" s="125"/>
      <c r="AT63" s="125"/>
      <c r="AU63" s="126">
        <f>AQ63/12</f>
        <v>24.5</v>
      </c>
      <c r="AV63" s="40"/>
      <c r="AW63" s="40"/>
      <c r="AX63" s="88"/>
      <c r="AY63" s="88"/>
      <c r="AZ63" s="88"/>
      <c r="BA63" s="88"/>
    </row>
    <row r="64" spans="1:53" s="18" customFormat="1" ht="18" customHeight="1" x14ac:dyDescent="0.3">
      <c r="A64" s="14"/>
      <c r="B64" s="13"/>
      <c r="C64" s="37" t="s">
        <v>6</v>
      </c>
      <c r="D64" s="41">
        <f>D62*D63</f>
        <v>4.8611111111111105E-2</v>
      </c>
      <c r="E64" s="15"/>
      <c r="F64" s="15"/>
      <c r="G64" s="15"/>
      <c r="H64" s="15"/>
      <c r="I64" s="70"/>
      <c r="J64" s="13"/>
      <c r="K64" s="131"/>
      <c r="L64" s="131"/>
      <c r="M64" s="15"/>
      <c r="N64" s="76"/>
      <c r="O64" s="76"/>
      <c r="P64" s="76"/>
      <c r="Q64" s="78"/>
      <c r="R64" s="13"/>
      <c r="S64" s="37" t="s">
        <v>6</v>
      </c>
      <c r="T64" s="127">
        <f>T62*T63</f>
        <v>7.3333333333333334E-2</v>
      </c>
      <c r="U64" s="127"/>
      <c r="V64" s="15"/>
      <c r="W64" s="75"/>
      <c r="X64" s="15"/>
      <c r="Y64" s="15"/>
      <c r="Z64" s="15"/>
      <c r="AA64" s="70"/>
      <c r="AB64" s="36"/>
      <c r="AC64" s="37" t="s">
        <v>5</v>
      </c>
      <c r="AD64" s="128">
        <f>AD62*AD63</f>
        <v>7.4305555555555555E-2</v>
      </c>
      <c r="AE64" s="128"/>
      <c r="AF64" s="13"/>
      <c r="AG64" s="13"/>
      <c r="AI64" s="34"/>
      <c r="AJ64" s="34"/>
      <c r="AK64" s="115"/>
      <c r="AL64" s="33"/>
      <c r="AM64" s="32"/>
      <c r="AN64" s="128">
        <f>AN62*AN63</f>
        <v>4.7916666666666677E-2</v>
      </c>
      <c r="AO64" s="128"/>
      <c r="AP64" s="128"/>
      <c r="AQ64" s="125"/>
      <c r="AR64" s="125"/>
      <c r="AS64" s="125"/>
      <c r="AT64" s="125"/>
      <c r="AU64" s="126"/>
      <c r="AV64" s="40"/>
      <c r="AW64" s="40"/>
      <c r="AX64" s="88"/>
      <c r="AY64" s="88"/>
      <c r="AZ64" s="88"/>
      <c r="BA64" s="88"/>
    </row>
    <row r="65" spans="1:65" s="13" customFormat="1" ht="18" customHeight="1" x14ac:dyDescent="0.2">
      <c r="A65" s="39"/>
      <c r="B65" s="18"/>
      <c r="C65" s="37" t="s">
        <v>5</v>
      </c>
      <c r="D65" s="38">
        <v>0.3923611111111111</v>
      </c>
      <c r="E65" s="17"/>
      <c r="F65" s="17"/>
      <c r="G65" s="17"/>
      <c r="H65" s="17"/>
      <c r="I65" s="73"/>
      <c r="J65" s="18"/>
      <c r="K65" s="131"/>
      <c r="L65" s="131"/>
      <c r="M65" s="17"/>
      <c r="N65" s="15"/>
      <c r="O65" s="15"/>
      <c r="P65" s="15"/>
      <c r="Q65" s="70"/>
      <c r="R65" s="18"/>
      <c r="S65" s="37" t="s">
        <v>5</v>
      </c>
      <c r="T65" s="121">
        <f>D66+M68</f>
        <v>0.46875</v>
      </c>
      <c r="U65" s="122"/>
      <c r="V65" s="17"/>
      <c r="W65" s="75"/>
      <c r="X65" s="17"/>
      <c r="Y65" s="17"/>
      <c r="Z65" s="17"/>
      <c r="AA65" s="73"/>
      <c r="AB65" s="36"/>
      <c r="AC65" s="37" t="s">
        <v>4</v>
      </c>
      <c r="AD65" s="121">
        <f>T66+V68</f>
        <v>0.55111111111111111</v>
      </c>
      <c r="AE65" s="122"/>
      <c r="AG65" s="18"/>
      <c r="AH65" s="132">
        <f>D61+T61+AD61</f>
        <v>252</v>
      </c>
      <c r="AI65" s="132"/>
      <c r="AJ65" s="132"/>
      <c r="AK65" s="115"/>
      <c r="AL65" s="33"/>
      <c r="AM65" s="32"/>
      <c r="AN65" s="121">
        <f>AD66+AN68</f>
        <v>0.62958333333333327</v>
      </c>
      <c r="AO65" s="123"/>
      <c r="AP65" s="122"/>
      <c r="AQ65" s="40" t="s">
        <v>206</v>
      </c>
      <c r="AR65" s="40"/>
      <c r="AS65" s="40"/>
      <c r="AT65" s="40"/>
      <c r="AU65" s="40"/>
      <c r="AV65" s="16"/>
      <c r="AW65" s="16"/>
      <c r="AX65" s="87"/>
      <c r="AY65" s="87"/>
      <c r="AZ65" s="87"/>
      <c r="BA65" s="87"/>
    </row>
    <row r="66" spans="1:65" s="13" customFormat="1" ht="18" customHeight="1" x14ac:dyDescent="0.2">
      <c r="A66" s="39"/>
      <c r="B66" s="18"/>
      <c r="C66" s="37" t="s">
        <v>4</v>
      </c>
      <c r="D66" s="38">
        <f>D65+D64</f>
        <v>0.44097222222222221</v>
      </c>
      <c r="E66" s="17"/>
      <c r="F66" s="17"/>
      <c r="G66" s="17"/>
      <c r="H66" s="17"/>
      <c r="I66" s="73"/>
      <c r="J66" s="18"/>
      <c r="K66" s="131"/>
      <c r="L66" s="131"/>
      <c r="M66" s="17"/>
      <c r="N66" s="15"/>
      <c r="O66" s="15"/>
      <c r="P66" s="15"/>
      <c r="Q66" s="70"/>
      <c r="R66" s="18"/>
      <c r="S66" s="37" t="s">
        <v>4</v>
      </c>
      <c r="T66" s="121">
        <f>T65+T64</f>
        <v>0.54208333333333336</v>
      </c>
      <c r="U66" s="122"/>
      <c r="V66" s="17"/>
      <c r="W66" s="75"/>
      <c r="X66" s="17"/>
      <c r="Y66" s="17"/>
      <c r="Z66" s="17"/>
      <c r="AA66" s="73"/>
      <c r="AB66" s="36"/>
      <c r="AC66" s="35"/>
      <c r="AD66" s="121">
        <f>AD65+AD64</f>
        <v>0.62541666666666662</v>
      </c>
      <c r="AE66" s="122"/>
      <c r="AG66" s="18"/>
      <c r="AH66" s="132"/>
      <c r="AI66" s="132"/>
      <c r="AJ66" s="132"/>
      <c r="AK66" s="115"/>
      <c r="AL66" s="33"/>
      <c r="AM66" s="32"/>
      <c r="AN66" s="121">
        <f>AN65+AN64</f>
        <v>0.67749999999999999</v>
      </c>
      <c r="AO66" s="123"/>
      <c r="AP66" s="122"/>
      <c r="AQ66" s="16" t="s">
        <v>205</v>
      </c>
      <c r="AR66" s="40"/>
      <c r="AS66" s="40"/>
      <c r="AT66" s="40"/>
      <c r="AU66" s="40"/>
      <c r="AV66" s="16"/>
      <c r="AW66" s="16"/>
      <c r="AX66" s="87"/>
      <c r="AY66" s="87"/>
      <c r="AZ66" s="87"/>
      <c r="BA66" s="87"/>
    </row>
    <row r="67" spans="1:65" ht="18" customHeight="1" x14ac:dyDescent="0.2">
      <c r="AL67" s="31"/>
      <c r="AM67" s="30"/>
    </row>
    <row r="68" spans="1:65" s="15" customFormat="1" ht="19.95" customHeight="1" x14ac:dyDescent="0.25">
      <c r="B68" s="105" t="s">
        <v>181</v>
      </c>
      <c r="C68" s="71"/>
      <c r="D68" s="71"/>
      <c r="I68" s="70"/>
      <c r="J68" s="105" t="s">
        <v>182</v>
      </c>
      <c r="K68" s="105"/>
      <c r="L68" s="105"/>
      <c r="M68" s="118">
        <v>2.7777777777777776E-2</v>
      </c>
      <c r="N68" s="119"/>
      <c r="O68" s="119"/>
      <c r="P68" s="119"/>
      <c r="Q68" s="119"/>
      <c r="R68" s="120"/>
      <c r="S68" s="105" t="s">
        <v>183</v>
      </c>
      <c r="T68" s="105"/>
      <c r="U68" s="105"/>
      <c r="V68" s="118">
        <v>9.0277777777777787E-3</v>
      </c>
      <c r="W68" s="119"/>
      <c r="X68" s="119"/>
      <c r="Y68" s="119"/>
      <c r="Z68" s="119"/>
      <c r="AA68" s="119"/>
      <c r="AB68" s="120"/>
      <c r="AK68" s="116"/>
      <c r="AL68" s="107"/>
      <c r="AM68" s="108"/>
      <c r="AN68" s="118">
        <v>4.1666666666666666E-3</v>
      </c>
      <c r="AO68" s="120"/>
      <c r="AP68" s="105" t="s">
        <v>185</v>
      </c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</row>
    <row r="69" spans="1:65" s="17" customFormat="1" ht="19.95" customHeight="1" x14ac:dyDescent="0.25">
      <c r="A69" s="15"/>
      <c r="B69" s="15"/>
      <c r="C69" s="71"/>
      <c r="D69" s="71"/>
      <c r="E69" s="15"/>
      <c r="F69" s="15"/>
      <c r="G69" s="15"/>
      <c r="H69" s="15"/>
      <c r="I69" s="70"/>
      <c r="J69" s="105" t="s">
        <v>188</v>
      </c>
      <c r="K69" s="105"/>
      <c r="L69" s="105"/>
      <c r="M69" s="105"/>
      <c r="N69" s="105"/>
      <c r="O69" s="105"/>
      <c r="P69" s="105"/>
      <c r="Q69" s="106"/>
      <c r="R69" s="105"/>
      <c r="S69" s="105"/>
      <c r="T69" s="105"/>
      <c r="U69" s="105"/>
      <c r="V69" s="105"/>
      <c r="W69" s="105"/>
      <c r="X69" s="105"/>
      <c r="Y69" s="105"/>
      <c r="Z69" s="105"/>
      <c r="AA69" s="106"/>
      <c r="AB69" s="105" t="s">
        <v>184</v>
      </c>
      <c r="AC69" s="105"/>
      <c r="AD69" s="105"/>
      <c r="AE69" s="105"/>
      <c r="AF69" s="105"/>
      <c r="AG69" s="105"/>
      <c r="AH69" s="105"/>
      <c r="AI69" s="105"/>
      <c r="AJ69" s="105"/>
      <c r="AK69" s="116"/>
      <c r="AL69" s="107"/>
      <c r="AM69" s="108"/>
      <c r="AN69" s="16" t="s">
        <v>186</v>
      </c>
      <c r="AO69" s="16"/>
      <c r="AP69" s="16"/>
      <c r="AQ69" s="16"/>
      <c r="AR69" s="16"/>
      <c r="AS69" s="16"/>
      <c r="AT69" s="16"/>
      <c r="AU69" s="16"/>
      <c r="AV69" s="16"/>
      <c r="AW69" s="15"/>
      <c r="AX69" s="15"/>
      <c r="AY69" s="15"/>
      <c r="AZ69" s="15"/>
      <c r="BA69" s="15"/>
    </row>
    <row r="70" spans="1:65" s="17" customFormat="1" ht="19.95" customHeight="1" x14ac:dyDescent="0.25">
      <c r="A70" s="15"/>
      <c r="B70" s="15"/>
      <c r="C70" s="71"/>
      <c r="D70" s="71"/>
      <c r="E70" s="15"/>
      <c r="F70" s="15"/>
      <c r="G70" s="15"/>
      <c r="H70" s="15"/>
      <c r="I70" s="70"/>
      <c r="J70" s="105"/>
      <c r="K70" s="105"/>
      <c r="L70" s="105"/>
      <c r="M70" s="105"/>
      <c r="N70" s="105"/>
      <c r="O70" s="105"/>
      <c r="P70" s="105"/>
      <c r="Q70" s="106"/>
      <c r="R70" s="105"/>
      <c r="S70" s="105"/>
      <c r="T70" s="105"/>
      <c r="U70" s="105"/>
      <c r="V70" s="105"/>
      <c r="W70" s="105"/>
      <c r="X70" s="105"/>
      <c r="Y70" s="105"/>
      <c r="Z70" s="105"/>
      <c r="AA70" s="106"/>
      <c r="AB70" s="105"/>
      <c r="AC70" s="105"/>
      <c r="AD70" s="105"/>
      <c r="AE70" s="105"/>
      <c r="AF70" s="105"/>
      <c r="AG70" s="105"/>
      <c r="AH70" s="105"/>
      <c r="AI70" s="105"/>
      <c r="AJ70" s="105"/>
      <c r="AK70" s="116"/>
      <c r="AL70" s="15"/>
      <c r="AM70" s="15"/>
      <c r="AN70" s="16" t="s">
        <v>187</v>
      </c>
      <c r="AO70" s="16"/>
      <c r="AP70" s="16"/>
      <c r="AQ70" s="16"/>
      <c r="AR70" s="16"/>
      <c r="AS70" s="16"/>
      <c r="AT70" s="16"/>
      <c r="AU70" s="16"/>
      <c r="AV70" s="16"/>
      <c r="AW70" s="15"/>
      <c r="AX70" s="15"/>
      <c r="AY70" s="15"/>
      <c r="AZ70" s="15"/>
      <c r="BA70" s="15"/>
    </row>
    <row r="71" spans="1:65" s="17" customFormat="1" ht="19.95" customHeight="1" x14ac:dyDescent="0.25">
      <c r="A71" s="15"/>
      <c r="B71" s="15"/>
      <c r="C71" s="71"/>
      <c r="D71" s="71"/>
      <c r="E71" s="15"/>
      <c r="F71" s="15"/>
      <c r="G71" s="15"/>
      <c r="H71" s="15"/>
      <c r="I71" s="70"/>
      <c r="J71" s="105"/>
      <c r="K71" s="105"/>
      <c r="L71" s="105"/>
      <c r="M71" s="105"/>
      <c r="N71" s="105"/>
      <c r="O71" s="105"/>
      <c r="P71" s="105"/>
      <c r="Q71" s="106"/>
      <c r="R71" s="105"/>
      <c r="S71" s="105"/>
      <c r="T71" s="105"/>
      <c r="U71" s="105"/>
      <c r="V71" s="105"/>
      <c r="W71" s="105"/>
      <c r="X71" s="105"/>
      <c r="Y71" s="105"/>
      <c r="Z71" s="105"/>
      <c r="AA71" s="106"/>
      <c r="AB71" s="105"/>
      <c r="AC71" s="105"/>
      <c r="AD71" s="105"/>
      <c r="AE71" s="105"/>
      <c r="AF71" s="105"/>
      <c r="AG71" s="105"/>
      <c r="AH71" s="105"/>
      <c r="AI71" s="105"/>
      <c r="AJ71" s="105"/>
      <c r="AK71" s="116"/>
      <c r="AL71" s="15"/>
      <c r="AM71" s="15"/>
      <c r="AO71" s="16"/>
      <c r="AP71" s="16"/>
      <c r="AQ71" s="16"/>
      <c r="AR71" s="16"/>
      <c r="AS71" s="16"/>
      <c r="AT71" s="16"/>
      <c r="AU71" s="16"/>
      <c r="AV71" s="16"/>
      <c r="AW71" s="15"/>
      <c r="AX71" s="15"/>
      <c r="AY71" s="15"/>
      <c r="AZ71" s="15"/>
      <c r="BA71" s="15"/>
    </row>
    <row r="72" spans="1:65" s="17" customFormat="1" ht="39.9" customHeight="1" x14ac:dyDescent="0.25">
      <c r="A72" s="15"/>
      <c r="B72" s="15"/>
      <c r="C72" s="71"/>
      <c r="D72" s="71"/>
      <c r="E72" s="15"/>
      <c r="F72" s="15"/>
      <c r="G72" s="15"/>
      <c r="H72" s="15"/>
      <c r="I72" s="70"/>
      <c r="J72" s="15"/>
      <c r="K72" s="15"/>
      <c r="L72" s="15"/>
      <c r="M72" s="15"/>
      <c r="N72" s="15"/>
      <c r="O72" s="15"/>
      <c r="P72" s="15"/>
      <c r="Q72" s="70"/>
      <c r="R72" s="15"/>
      <c r="S72" s="15"/>
      <c r="T72" s="15"/>
      <c r="U72" s="15"/>
      <c r="V72" s="15"/>
      <c r="W72" s="15"/>
      <c r="X72" s="15"/>
      <c r="Y72" s="15"/>
      <c r="Z72" s="15"/>
      <c r="AA72" s="70"/>
      <c r="AB72" s="105"/>
      <c r="AC72" s="105"/>
      <c r="AD72" s="105"/>
      <c r="AE72" s="105"/>
      <c r="AF72" s="105"/>
      <c r="AG72" s="105"/>
      <c r="AH72" s="105"/>
      <c r="AI72" s="105"/>
      <c r="AJ72" s="105"/>
      <c r="AK72" s="117"/>
      <c r="AL72" s="15"/>
      <c r="AM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</row>
    <row r="73" spans="1:65" s="17" customFormat="1" ht="39.9" customHeight="1" x14ac:dyDescent="0.2">
      <c r="A73" s="15"/>
      <c r="B73" s="15"/>
      <c r="C73" s="28"/>
      <c r="D73" s="28"/>
      <c r="E73" s="15"/>
      <c r="F73" s="15"/>
      <c r="G73" s="15"/>
      <c r="H73" s="15"/>
      <c r="I73" s="70"/>
      <c r="J73" s="25"/>
      <c r="K73" s="25"/>
      <c r="L73" s="25"/>
      <c r="M73" s="15"/>
      <c r="N73" s="15"/>
      <c r="O73" s="15"/>
      <c r="P73" s="15"/>
      <c r="Q73" s="70"/>
      <c r="R73" s="25"/>
      <c r="S73" s="13"/>
      <c r="T73" s="13"/>
      <c r="U73" s="13"/>
      <c r="V73" s="15"/>
      <c r="W73" s="15"/>
      <c r="X73" s="15"/>
      <c r="Y73" s="15"/>
      <c r="Z73" s="15"/>
      <c r="AA73" s="70"/>
      <c r="AB73" s="15"/>
      <c r="AC73" s="29"/>
      <c r="AD73" s="13"/>
      <c r="AE73" s="13"/>
      <c r="AF73" s="25"/>
      <c r="AG73" s="13"/>
      <c r="AH73" s="25"/>
      <c r="AI73" s="25"/>
      <c r="AJ73" s="25"/>
      <c r="AK73" s="110"/>
      <c r="AL73" s="25"/>
      <c r="AM73" s="25"/>
      <c r="AO73" s="27"/>
      <c r="AP73" s="25"/>
      <c r="AQ73" s="25"/>
      <c r="AR73" s="25"/>
      <c r="AS73" s="25"/>
      <c r="AT73" s="25"/>
      <c r="AU73" s="25"/>
      <c r="AV73" s="15"/>
      <c r="AW73" s="25"/>
      <c r="AX73" s="26"/>
      <c r="AY73" s="26"/>
      <c r="AZ73" s="26"/>
      <c r="BA73" s="26"/>
    </row>
    <row r="74" spans="1:65" ht="18" customHeight="1" x14ac:dyDescent="0.2">
      <c r="AC74" s="29"/>
    </row>
  </sheetData>
  <mergeCells count="148">
    <mergeCell ref="K2:L2"/>
    <mergeCell ref="T2:U2"/>
    <mergeCell ref="AD2:AE2"/>
    <mergeCell ref="AI2:AJ2"/>
    <mergeCell ref="AV4:AV5"/>
    <mergeCell ref="AR6:AR7"/>
    <mergeCell ref="AS6:AS7"/>
    <mergeCell ref="A3:B3"/>
    <mergeCell ref="C3:D3"/>
    <mergeCell ref="T3:U3"/>
    <mergeCell ref="AD3:AE3"/>
    <mergeCell ref="AH3:AJ3"/>
    <mergeCell ref="B4:B7"/>
    <mergeCell ref="R4:R7"/>
    <mergeCell ref="AB4:AB7"/>
    <mergeCell ref="B8:B11"/>
    <mergeCell ref="R8:R11"/>
    <mergeCell ref="AB8:AB11"/>
    <mergeCell ref="AR8:AR9"/>
    <mergeCell ref="AS8:AS9"/>
    <mergeCell ref="AR10:AR11"/>
    <mergeCell ref="AS10:AS11"/>
    <mergeCell ref="AN4:AN11"/>
    <mergeCell ref="AR4:AR5"/>
    <mergeCell ref="AS4:AS5"/>
    <mergeCell ref="AV12:AV13"/>
    <mergeCell ref="AR14:AR15"/>
    <mergeCell ref="AS14:AS15"/>
    <mergeCell ref="B16:B19"/>
    <mergeCell ref="R16:R19"/>
    <mergeCell ref="AB16:AB19"/>
    <mergeCell ref="AR16:AR17"/>
    <mergeCell ref="AS16:AS17"/>
    <mergeCell ref="AR18:AR19"/>
    <mergeCell ref="AS18:AS19"/>
    <mergeCell ref="B12:B15"/>
    <mergeCell ref="R12:R15"/>
    <mergeCell ref="AB12:AB15"/>
    <mergeCell ref="AN12:AN19"/>
    <mergeCell ref="AR12:AR13"/>
    <mergeCell ref="AS12:AS13"/>
    <mergeCell ref="AV20:AV21"/>
    <mergeCell ref="AR22:AR23"/>
    <mergeCell ref="AS22:AS23"/>
    <mergeCell ref="B24:B27"/>
    <mergeCell ref="R24:R27"/>
    <mergeCell ref="AB24:AB27"/>
    <mergeCell ref="AR24:AR25"/>
    <mergeCell ref="AS24:AS25"/>
    <mergeCell ref="AR26:AR27"/>
    <mergeCell ref="AS26:AS27"/>
    <mergeCell ref="B20:B23"/>
    <mergeCell ref="R20:R23"/>
    <mergeCell ref="AB20:AB23"/>
    <mergeCell ref="AN20:AN27"/>
    <mergeCell ref="AR20:AR21"/>
    <mergeCell ref="AS20:AS21"/>
    <mergeCell ref="AV28:AV29"/>
    <mergeCell ref="AR30:AR31"/>
    <mergeCell ref="AS30:AS31"/>
    <mergeCell ref="B32:B35"/>
    <mergeCell ref="R32:R35"/>
    <mergeCell ref="AB32:AB35"/>
    <mergeCell ref="AR32:AR33"/>
    <mergeCell ref="AS32:AS33"/>
    <mergeCell ref="AR34:AR35"/>
    <mergeCell ref="AS34:AS35"/>
    <mergeCell ref="B28:B31"/>
    <mergeCell ref="R28:R31"/>
    <mergeCell ref="AB28:AB31"/>
    <mergeCell ref="AN28:AN35"/>
    <mergeCell ref="AR28:AR29"/>
    <mergeCell ref="AS28:AS29"/>
    <mergeCell ref="AV36:AV37"/>
    <mergeCell ref="AR38:AR39"/>
    <mergeCell ref="AS38:AS39"/>
    <mergeCell ref="B40:B43"/>
    <mergeCell ref="R40:R43"/>
    <mergeCell ref="AB40:AB43"/>
    <mergeCell ref="AR40:AR41"/>
    <mergeCell ref="AS40:AS41"/>
    <mergeCell ref="AR42:AR43"/>
    <mergeCell ref="AS42:AS43"/>
    <mergeCell ref="B36:B39"/>
    <mergeCell ref="R36:R39"/>
    <mergeCell ref="AB36:AB39"/>
    <mergeCell ref="AN36:AN43"/>
    <mergeCell ref="AR36:AR37"/>
    <mergeCell ref="AS36:AS37"/>
    <mergeCell ref="AV44:AV45"/>
    <mergeCell ref="AR46:AR47"/>
    <mergeCell ref="AS46:AS47"/>
    <mergeCell ref="B48:B51"/>
    <mergeCell ref="R48:R51"/>
    <mergeCell ref="AB48:AB51"/>
    <mergeCell ref="AR48:AR49"/>
    <mergeCell ref="AS48:AS49"/>
    <mergeCell ref="AR50:AR51"/>
    <mergeCell ref="AS50:AS51"/>
    <mergeCell ref="B44:B47"/>
    <mergeCell ref="R44:R47"/>
    <mergeCell ref="AB44:AB47"/>
    <mergeCell ref="AN44:AN51"/>
    <mergeCell ref="AR44:AR45"/>
    <mergeCell ref="AS44:AS45"/>
    <mergeCell ref="AV54:AV55"/>
    <mergeCell ref="AR54:AR55"/>
    <mergeCell ref="AS54:AS55"/>
    <mergeCell ref="B56:B59"/>
    <mergeCell ref="R56:R59"/>
    <mergeCell ref="AB56:AB59"/>
    <mergeCell ref="AR56:AR57"/>
    <mergeCell ref="AS56:AS57"/>
    <mergeCell ref="AR58:AR59"/>
    <mergeCell ref="AS58:AS59"/>
    <mergeCell ref="B52:B55"/>
    <mergeCell ref="R52:R55"/>
    <mergeCell ref="AB52:AB55"/>
    <mergeCell ref="AN52:AN59"/>
    <mergeCell ref="AR52:AR53"/>
    <mergeCell ref="AS52:AS53"/>
    <mergeCell ref="D61:E61"/>
    <mergeCell ref="T61:U61"/>
    <mergeCell ref="AD61:AE61"/>
    <mergeCell ref="AN61:AP61"/>
    <mergeCell ref="D62:E62"/>
    <mergeCell ref="K62:L66"/>
    <mergeCell ref="T62:U62"/>
    <mergeCell ref="AD62:AE62"/>
    <mergeCell ref="AN62:AP62"/>
    <mergeCell ref="T63:U63"/>
    <mergeCell ref="T65:U65"/>
    <mergeCell ref="AD65:AE65"/>
    <mergeCell ref="AH65:AJ66"/>
    <mergeCell ref="AN65:AP65"/>
    <mergeCell ref="M68:R68"/>
    <mergeCell ref="V68:AB68"/>
    <mergeCell ref="AN68:AO68"/>
    <mergeCell ref="T66:U66"/>
    <mergeCell ref="AD66:AE66"/>
    <mergeCell ref="AN66:AP66"/>
    <mergeCell ref="AD63:AE63"/>
    <mergeCell ref="AN63:AP63"/>
    <mergeCell ref="AQ63:AT64"/>
    <mergeCell ref="AU63:AU64"/>
    <mergeCell ref="T64:U64"/>
    <mergeCell ref="AD64:AE64"/>
    <mergeCell ref="AN64:AP64"/>
  </mergeCells>
  <phoneticPr fontId="3"/>
  <printOptions horizontalCentered="1" verticalCentered="1"/>
  <pageMargins left="0" right="0" top="0" bottom="0" header="0.31496062992125984" footer="0.31496062992125984"/>
  <pageSetup paperSize="9" scale="39" orientation="portrait" horizontalDpi="0" verticalDpi="0" r:id="rId1"/>
  <rowBreaks count="2" manualBreakCount="2">
    <brk id="22" max="47" man="1"/>
    <brk id="43" max="4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E708-CA72-4AA7-A73E-DB62EF6A0343}">
  <sheetPr>
    <pageSetUpPr fitToPage="1"/>
  </sheetPr>
  <dimension ref="B1:J57"/>
  <sheetViews>
    <sheetView view="pageBreakPreview" zoomScale="60" zoomScaleNormal="50" workbookViewId="0">
      <selection activeCell="B4" sqref="B4"/>
    </sheetView>
  </sheetViews>
  <sheetFormatPr defaultColWidth="9" defaultRowHeight="23.4" x14ac:dyDescent="0.2"/>
  <cols>
    <col min="1" max="1" width="3.6640625" style="3" customWidth="1"/>
    <col min="2" max="2" width="10.44140625" style="3" customWidth="1"/>
    <col min="3" max="3" width="9.21875" style="1" customWidth="1"/>
    <col min="4" max="4" width="12.5546875" style="1" customWidth="1"/>
    <col min="5" max="5" width="15.5546875" style="1" customWidth="1"/>
    <col min="6" max="6" width="2.5546875" style="1" customWidth="1"/>
    <col min="7" max="7" width="16.44140625" style="3" customWidth="1"/>
    <col min="8" max="9" width="9" style="3"/>
    <col min="10" max="10" width="4.21875" style="3" customWidth="1"/>
    <col min="11" max="11" width="3.6640625" style="3" customWidth="1"/>
    <col min="12" max="16384" width="9" style="3"/>
  </cols>
  <sheetData>
    <row r="1" spans="2:10" ht="18" customHeight="1" x14ac:dyDescent="0.2"/>
    <row r="2" spans="2:10" ht="51" customHeight="1" x14ac:dyDescent="0.25">
      <c r="B2" s="4"/>
      <c r="C2" s="390" t="s">
        <v>204</v>
      </c>
      <c r="D2" s="5"/>
      <c r="E2" s="5"/>
      <c r="F2" s="5"/>
      <c r="G2" s="6"/>
      <c r="H2" s="6"/>
      <c r="I2" s="6"/>
      <c r="J2" s="7"/>
    </row>
    <row r="3" spans="2:10" ht="19.8" customHeight="1" x14ac:dyDescent="0.2">
      <c r="B3" s="8"/>
      <c r="C3" s="343"/>
      <c r="J3" s="9"/>
    </row>
    <row r="4" spans="2:10" ht="40.200000000000003" customHeight="1" x14ac:dyDescent="0.2">
      <c r="B4" s="8"/>
      <c r="C4" s="391" t="s">
        <v>212</v>
      </c>
      <c r="D4" s="339"/>
      <c r="E4" s="3"/>
      <c r="F4" s="3"/>
      <c r="J4" s="9"/>
    </row>
    <row r="5" spans="2:10" ht="39.9" customHeight="1" x14ac:dyDescent="0.2">
      <c r="B5" s="8"/>
      <c r="C5" s="340" t="s">
        <v>99</v>
      </c>
      <c r="D5" s="387" t="s">
        <v>210</v>
      </c>
      <c r="E5" s="385" t="s">
        <v>150</v>
      </c>
      <c r="F5" s="342"/>
      <c r="G5" s="384" t="s">
        <v>1</v>
      </c>
      <c r="J5" s="9"/>
    </row>
    <row r="6" spans="2:10" ht="39.9" customHeight="1" x14ac:dyDescent="0.2">
      <c r="B6" s="8"/>
      <c r="C6" s="340" t="s">
        <v>100</v>
      </c>
      <c r="D6" s="388" t="s">
        <v>132</v>
      </c>
      <c r="E6" s="385" t="s">
        <v>41</v>
      </c>
      <c r="F6" s="342"/>
      <c r="G6" s="384" t="s">
        <v>29</v>
      </c>
      <c r="J6" s="9"/>
    </row>
    <row r="7" spans="2:10" ht="39.9" customHeight="1" x14ac:dyDescent="0.2">
      <c r="B7" s="8"/>
      <c r="C7" s="340" t="s">
        <v>101</v>
      </c>
      <c r="D7" s="387" t="s">
        <v>211</v>
      </c>
      <c r="E7" s="385" t="s">
        <v>149</v>
      </c>
      <c r="F7" s="342"/>
      <c r="G7" s="384"/>
      <c r="J7" s="9"/>
    </row>
    <row r="8" spans="2:10" ht="39.9" customHeight="1" x14ac:dyDescent="0.2">
      <c r="B8" s="8"/>
      <c r="C8" s="340" t="s">
        <v>102</v>
      </c>
      <c r="D8" s="389" t="s">
        <v>132</v>
      </c>
      <c r="E8" s="386" t="s">
        <v>42</v>
      </c>
      <c r="F8" s="3"/>
      <c r="G8" s="384" t="s">
        <v>26</v>
      </c>
      <c r="H8" s="380"/>
      <c r="I8" s="380"/>
      <c r="J8" s="381"/>
    </row>
    <row r="9" spans="2:10" ht="39.9" customHeight="1" x14ac:dyDescent="0.2">
      <c r="B9" s="8"/>
      <c r="C9" s="340" t="s">
        <v>103</v>
      </c>
      <c r="D9" s="387" t="s">
        <v>59</v>
      </c>
      <c r="E9" s="385" t="s">
        <v>60</v>
      </c>
      <c r="F9" s="341"/>
      <c r="G9" s="384" t="s">
        <v>27</v>
      </c>
      <c r="H9" s="380"/>
      <c r="I9" s="380"/>
      <c r="J9" s="381"/>
    </row>
    <row r="10" spans="2:10" ht="39.9" customHeight="1" x14ac:dyDescent="0.2">
      <c r="B10" s="8"/>
      <c r="C10" s="340" t="s">
        <v>104</v>
      </c>
      <c r="D10" s="388" t="s">
        <v>58</v>
      </c>
      <c r="E10" s="386" t="s">
        <v>138</v>
      </c>
      <c r="F10" s="341"/>
      <c r="G10" s="382" t="s">
        <v>28</v>
      </c>
      <c r="H10" s="382"/>
      <c r="I10" s="382"/>
      <c r="J10" s="383"/>
    </row>
    <row r="11" spans="2:10" ht="39.9" customHeight="1" x14ac:dyDescent="0.2">
      <c r="B11" s="8"/>
      <c r="C11" s="340" t="s">
        <v>105</v>
      </c>
      <c r="D11" s="388" t="s">
        <v>136</v>
      </c>
      <c r="E11" s="385" t="s">
        <v>137</v>
      </c>
      <c r="F11" s="339"/>
      <c r="J11" s="9"/>
    </row>
    <row r="12" spans="2:10" ht="39.9" customHeight="1" x14ac:dyDescent="0.2">
      <c r="B12" s="8"/>
      <c r="C12" s="340" t="s">
        <v>106</v>
      </c>
      <c r="D12" s="388" t="s">
        <v>136</v>
      </c>
      <c r="E12" s="386" t="s">
        <v>24</v>
      </c>
      <c r="F12" s="339"/>
      <c r="J12" s="9"/>
    </row>
    <row r="13" spans="2:10" ht="39.9" customHeight="1" x14ac:dyDescent="0.2">
      <c r="B13" s="8"/>
      <c r="C13" s="340" t="s">
        <v>107</v>
      </c>
      <c r="D13" s="387" t="s">
        <v>132</v>
      </c>
      <c r="E13" s="386" t="s">
        <v>43</v>
      </c>
      <c r="F13" s="3"/>
      <c r="J13" s="9"/>
    </row>
    <row r="14" spans="2:10" ht="39.9" customHeight="1" x14ac:dyDescent="0.2">
      <c r="B14" s="8"/>
      <c r="C14" s="340" t="s">
        <v>108</v>
      </c>
      <c r="D14" s="389" t="s">
        <v>65</v>
      </c>
      <c r="E14" s="386" t="s">
        <v>68</v>
      </c>
      <c r="F14" s="339"/>
      <c r="J14" s="9"/>
    </row>
    <row r="15" spans="2:10" ht="39.9" customHeight="1" x14ac:dyDescent="0.2">
      <c r="B15" s="8"/>
      <c r="C15" s="340" t="s">
        <v>109</v>
      </c>
      <c r="D15" s="388" t="s">
        <v>40</v>
      </c>
      <c r="E15" s="385" t="s">
        <v>133</v>
      </c>
      <c r="F15" s="339"/>
      <c r="J15" s="9"/>
    </row>
    <row r="16" spans="2:10" ht="39.9" customHeight="1" x14ac:dyDescent="0.2">
      <c r="B16" s="8"/>
      <c r="C16" s="340" t="s">
        <v>110</v>
      </c>
      <c r="D16" s="387" t="s">
        <v>59</v>
      </c>
      <c r="E16" s="386" t="s">
        <v>72</v>
      </c>
      <c r="J16" s="9"/>
    </row>
    <row r="17" spans="2:10" ht="39.9" customHeight="1" x14ac:dyDescent="0.2">
      <c r="B17" s="8"/>
      <c r="C17" s="340" t="s">
        <v>111</v>
      </c>
      <c r="D17" s="387" t="s">
        <v>153</v>
      </c>
      <c r="E17" s="386" t="s">
        <v>63</v>
      </c>
      <c r="F17" s="341"/>
      <c r="J17" s="9"/>
    </row>
    <row r="18" spans="2:10" ht="39.9" customHeight="1" x14ac:dyDescent="0.2">
      <c r="B18" s="8"/>
      <c r="C18" s="340" t="s">
        <v>112</v>
      </c>
      <c r="D18" s="387" t="s">
        <v>153</v>
      </c>
      <c r="E18" s="385" t="s">
        <v>64</v>
      </c>
      <c r="F18" s="339"/>
      <c r="J18" s="9"/>
    </row>
    <row r="19" spans="2:10" ht="39.9" customHeight="1" x14ac:dyDescent="0.2">
      <c r="B19" s="8"/>
      <c r="C19" s="340" t="s">
        <v>113</v>
      </c>
      <c r="D19" s="387" t="s">
        <v>59</v>
      </c>
      <c r="E19" s="386" t="s">
        <v>61</v>
      </c>
      <c r="F19" s="339"/>
      <c r="J19" s="9"/>
    </row>
    <row r="20" spans="2:10" ht="36.6" customHeight="1" x14ac:dyDescent="0.2">
      <c r="B20" s="10"/>
      <c r="C20" s="2"/>
      <c r="D20" s="2"/>
      <c r="E20" s="11"/>
      <c r="F20" s="11"/>
      <c r="G20" s="2"/>
      <c r="H20" s="2"/>
      <c r="I20" s="2"/>
      <c r="J20" s="12"/>
    </row>
    <row r="21" spans="2:10" ht="9" customHeight="1" x14ac:dyDescent="0.2">
      <c r="C21" s="3"/>
      <c r="D21" s="3"/>
      <c r="E21" s="339"/>
      <c r="F21" s="339"/>
    </row>
    <row r="22" spans="2:10" x14ac:dyDescent="0.2">
      <c r="C22" s="339"/>
      <c r="D22" s="3"/>
    </row>
    <row r="52" spans="3:6" x14ac:dyDescent="0.2">
      <c r="C52" s="338"/>
    </row>
    <row r="53" spans="3:6" x14ac:dyDescent="0.2">
      <c r="C53" s="338"/>
      <c r="E53" s="338"/>
      <c r="F53" s="338"/>
    </row>
    <row r="54" spans="3:6" x14ac:dyDescent="0.2">
      <c r="C54" s="338"/>
      <c r="E54" s="338"/>
      <c r="F54" s="338"/>
    </row>
    <row r="55" spans="3:6" x14ac:dyDescent="0.2">
      <c r="D55" s="338"/>
      <c r="E55" s="338"/>
      <c r="F55" s="338"/>
    </row>
    <row r="56" spans="3:6" x14ac:dyDescent="0.2">
      <c r="D56" s="338"/>
    </row>
    <row r="57" spans="3:6" x14ac:dyDescent="0.2">
      <c r="D57" s="338"/>
    </row>
  </sheetData>
  <mergeCells count="1">
    <mergeCell ref="G10:J10"/>
  </mergeCells>
  <phoneticPr fontId="3"/>
  <printOptions horizontalCentered="1" verticalCentered="1"/>
  <pageMargins left="0.19685039370078741" right="0" top="0.39370078740157483" bottom="0" header="0.51181102362204722" footer="0.51181102362204722"/>
  <pageSetup paperSize="9" orientation="portrait" horizontalDpi="0" verticalDpi="0" r:id="rId1"/>
  <headerFooter alignWithMargins="0"/>
  <rowBreaks count="1" manualBreakCount="1">
    <brk id="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F6A15-FDBA-488B-8EFC-269DFEF577F0}">
  <dimension ref="B2:G22"/>
  <sheetViews>
    <sheetView view="pageBreakPreview" zoomScaleNormal="100" zoomScaleSheetLayoutView="100" workbookViewId="0">
      <selection activeCell="L27" sqref="L27"/>
    </sheetView>
  </sheetViews>
  <sheetFormatPr defaultColWidth="9" defaultRowHeight="15" customHeight="1" x14ac:dyDescent="0.2"/>
  <cols>
    <col min="1" max="1" width="2.44140625" style="344" customWidth="1"/>
    <col min="2" max="2" width="10.109375" style="344" customWidth="1"/>
    <col min="3" max="3" width="8.21875" style="344" customWidth="1"/>
    <col min="4" max="4" width="6.109375" style="344" customWidth="1"/>
    <col min="5" max="5" width="9.77734375" style="344" customWidth="1"/>
    <col min="6" max="6" width="11.88671875" style="344" customWidth="1"/>
    <col min="7" max="15" width="9" style="344"/>
    <col min="16" max="16" width="8.77734375" style="344" customWidth="1"/>
    <col min="17" max="17" width="2.88671875" style="344" customWidth="1"/>
    <col min="18" max="16384" width="9" style="344"/>
  </cols>
  <sheetData>
    <row r="2" spans="2:7" ht="15" customHeight="1" x14ac:dyDescent="0.2">
      <c r="B2" s="344" t="s">
        <v>213</v>
      </c>
    </row>
    <row r="3" spans="2:7" ht="15" customHeight="1" x14ac:dyDescent="0.2">
      <c r="B3" s="344" t="s">
        <v>214</v>
      </c>
    </row>
    <row r="5" spans="2:7" ht="15" customHeight="1" x14ac:dyDescent="0.2">
      <c r="B5" s="368" t="s">
        <v>203</v>
      </c>
      <c r="C5" s="372"/>
      <c r="D5" s="345"/>
      <c r="F5" s="368" t="s">
        <v>202</v>
      </c>
      <c r="G5" s="368"/>
    </row>
    <row r="6" spans="2:7" ht="15" customHeight="1" x14ac:dyDescent="0.2">
      <c r="B6" s="356" t="s">
        <v>0</v>
      </c>
      <c r="C6" s="355" t="s">
        <v>201</v>
      </c>
      <c r="D6" s="355"/>
      <c r="E6" s="371">
        <v>5800</v>
      </c>
      <c r="F6" s="362"/>
    </row>
    <row r="7" spans="2:7" ht="15" customHeight="1" x14ac:dyDescent="0.2">
      <c r="B7" s="370" t="s">
        <v>200</v>
      </c>
      <c r="C7" s="369" t="s">
        <v>215</v>
      </c>
      <c r="D7" s="368"/>
      <c r="E7" s="367"/>
      <c r="F7" s="362">
        <v>36500</v>
      </c>
    </row>
    <row r="8" spans="2:7" ht="15" customHeight="1" x14ac:dyDescent="0.2">
      <c r="B8" s="366" t="s">
        <v>198</v>
      </c>
      <c r="C8" s="344" t="s">
        <v>199</v>
      </c>
      <c r="D8" s="392" t="s">
        <v>218</v>
      </c>
      <c r="E8" s="393">
        <v>2470</v>
      </c>
      <c r="F8" s="362"/>
    </row>
    <row r="9" spans="2:7" ht="15" customHeight="1" x14ac:dyDescent="0.2">
      <c r="B9" s="366" t="s">
        <v>216</v>
      </c>
      <c r="D9" s="392" t="s">
        <v>218</v>
      </c>
      <c r="E9" s="393">
        <v>150</v>
      </c>
      <c r="F9" s="362"/>
    </row>
    <row r="10" spans="2:7" ht="15" customHeight="1" x14ac:dyDescent="0.2">
      <c r="B10" s="366" t="s">
        <v>197</v>
      </c>
      <c r="E10" s="365">
        <v>440</v>
      </c>
      <c r="F10" s="362"/>
    </row>
    <row r="11" spans="2:7" ht="15" customHeight="1" x14ac:dyDescent="0.2">
      <c r="B11" s="366" t="s">
        <v>37</v>
      </c>
      <c r="C11" s="344" t="s">
        <v>196</v>
      </c>
      <c r="E11" s="365">
        <v>2258</v>
      </c>
      <c r="F11" s="362"/>
    </row>
    <row r="12" spans="2:7" ht="15" customHeight="1" x14ac:dyDescent="0.2">
      <c r="B12" s="364" t="s">
        <v>37</v>
      </c>
      <c r="C12" s="351" t="s">
        <v>217</v>
      </c>
      <c r="D12" s="351"/>
      <c r="E12" s="363">
        <v>1540</v>
      </c>
      <c r="F12" s="362"/>
    </row>
    <row r="13" spans="2:7" ht="15" customHeight="1" x14ac:dyDescent="0.2">
      <c r="B13" s="347"/>
      <c r="D13" s="345" t="s">
        <v>191</v>
      </c>
      <c r="E13" s="349">
        <f>SUM(E6:E12)</f>
        <v>12658</v>
      </c>
      <c r="F13" s="361">
        <f>SUM(F6:F12)</f>
        <v>36500</v>
      </c>
    </row>
    <row r="14" spans="2:7" ht="15" customHeight="1" x14ac:dyDescent="0.2">
      <c r="E14" s="360"/>
      <c r="F14" s="348"/>
    </row>
    <row r="15" spans="2:7" ht="15" customHeight="1" x14ac:dyDescent="0.2">
      <c r="B15" s="359" t="s">
        <v>195</v>
      </c>
      <c r="C15" s="358"/>
      <c r="D15" s="351"/>
      <c r="E15" s="357"/>
      <c r="F15" s="348"/>
    </row>
    <row r="16" spans="2:7" ht="15" customHeight="1" x14ac:dyDescent="0.2">
      <c r="B16" s="356" t="s">
        <v>3</v>
      </c>
      <c r="C16" s="355" t="s">
        <v>194</v>
      </c>
      <c r="D16" s="354"/>
      <c r="E16" s="353">
        <v>57000</v>
      </c>
      <c r="F16" s="348"/>
    </row>
    <row r="17" spans="2:6" ht="15" customHeight="1" x14ac:dyDescent="0.2">
      <c r="B17" s="352" t="s">
        <v>193</v>
      </c>
      <c r="C17" s="351"/>
      <c r="D17" s="351"/>
      <c r="E17" s="350" t="s">
        <v>192</v>
      </c>
      <c r="F17" s="348"/>
    </row>
    <row r="18" spans="2:6" ht="15" customHeight="1" x14ac:dyDescent="0.2">
      <c r="B18" s="347"/>
      <c r="D18" s="345" t="s">
        <v>191</v>
      </c>
      <c r="E18" s="349">
        <f>SUM(E16:E17)</f>
        <v>57000</v>
      </c>
      <c r="F18" s="348"/>
    </row>
    <row r="19" spans="2:6" ht="15" customHeight="1" x14ac:dyDescent="0.2">
      <c r="F19" s="348"/>
    </row>
    <row r="21" spans="2:6" ht="15" customHeight="1" x14ac:dyDescent="0.2">
      <c r="D21" s="347" t="s">
        <v>190</v>
      </c>
      <c r="E21" s="346">
        <f>E18-E13-F13</f>
        <v>7842</v>
      </c>
    </row>
    <row r="22" spans="2:6" ht="15" customHeight="1" x14ac:dyDescent="0.2">
      <c r="E22" s="345"/>
    </row>
  </sheetData>
  <phoneticPr fontId="3"/>
  <printOptions horizontalCentered="1" verticalCentered="1"/>
  <pageMargins left="0" right="0" top="0.55118110236220474" bottom="0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結果</vt:lpstr>
      <vt:lpstr>3月資格</vt:lpstr>
      <vt:lpstr>収支</vt:lpstr>
      <vt:lpstr>'3月資格'!Print_Area</vt:lpstr>
      <vt:lpstr>結果!Print_Area</vt:lpstr>
      <vt:lpstr>収支!Print_Area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Owner</cp:lastModifiedBy>
  <cp:lastPrinted>2020-12-14T12:28:35Z</cp:lastPrinted>
  <dcterms:created xsi:type="dcterms:W3CDTF">2004-04-03T04:25:14Z</dcterms:created>
  <dcterms:modified xsi:type="dcterms:W3CDTF">2020-12-14T12:37:44Z</dcterms:modified>
</cp:coreProperties>
</file>